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dle\OneDrive\Desktop\"/>
    </mc:Choice>
  </mc:AlternateContent>
  <xr:revisionPtr revIDLastSave="0" documentId="13_ncr:1_{4F5BEBB7-3123-401A-A6DF-5C7472696BAE}" xr6:coauthVersionLast="46" xr6:coauthVersionMax="46" xr10:uidLastSave="{00000000-0000-0000-0000-000000000000}"/>
  <bookViews>
    <workbookView xWindow="-120" yWindow="-120" windowWidth="38640" windowHeight="15840" tabRatio="769" firstSheet="1" activeTab="4" xr2:uid="{00000000-000D-0000-FFFF-FFFF00000000}"/>
  </bookViews>
  <sheets>
    <sheet name="PAYMENTS" sheetId="15" state="hidden" r:id="rId1"/>
    <sheet name=" TEAM LINE UP - STAGE ONE" sheetId="5" r:id="rId2"/>
    <sheet name="STAGE ONE LEADERBOARD" sheetId="4" r:id="rId3"/>
    <sheet name=" TEAM LINE UP - FINAL" sheetId="9" r:id="rId4"/>
    <sheet name="FINAL LEADERBOARD" sheetId="16" r:id="rId5"/>
    <sheet name="HANDICAP FORMUAL" sheetId="6" state="hidden" r:id="rId6"/>
    <sheet name="LANE DRAW EASTER DOUBLES" sheetId="18" state="hidden" r:id="rId7"/>
  </sheets>
  <definedNames>
    <definedName name="_xlnm._FilterDatabase" localSheetId="3" hidden="1">' TEAM LINE UP - FINAL'!#REF!</definedName>
    <definedName name="_xlnm._FilterDatabase" localSheetId="1" hidden="1">' TEAM LINE UP - STAGE ONE'!#REF!</definedName>
    <definedName name="_xlnm._FilterDatabase" localSheetId="4" hidden="1">'FINAL LEADERBOARD'!#REF!</definedName>
    <definedName name="_xlnm._FilterDatabase" localSheetId="0" hidden="1">PAYMENTS!#REF!</definedName>
    <definedName name="_xlnm._FilterDatabase" localSheetId="2" hidden="1">'STAGE ONE LEADERBOARD'!#REF!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6" l="1"/>
  <c r="I6" i="16"/>
  <c r="I7" i="16"/>
  <c r="I8" i="16"/>
  <c r="I9" i="16"/>
  <c r="I10" i="16"/>
  <c r="H10" i="16"/>
  <c r="H9" i="16"/>
  <c r="H8" i="16"/>
  <c r="H7" i="16"/>
  <c r="H6" i="16"/>
  <c r="H5" i="16"/>
  <c r="G10" i="16"/>
  <c r="G9" i="16"/>
  <c r="G8" i="16"/>
  <c r="G7" i="16"/>
  <c r="G6" i="16"/>
  <c r="G5" i="16"/>
  <c r="F10" i="16"/>
  <c r="F9" i="16"/>
  <c r="F8" i="16"/>
  <c r="F7" i="16"/>
  <c r="F6" i="16"/>
  <c r="F5" i="16"/>
  <c r="E10" i="16"/>
  <c r="E9" i="16"/>
  <c r="E8" i="16"/>
  <c r="E7" i="16"/>
  <c r="E6" i="16"/>
  <c r="E5" i="16"/>
  <c r="D10" i="16"/>
  <c r="D9" i="16"/>
  <c r="D8" i="16"/>
  <c r="D7" i="16"/>
  <c r="D6" i="16"/>
  <c r="D5" i="16"/>
  <c r="K53" i="15"/>
  <c r="J53" i="15"/>
  <c r="D53" i="15"/>
  <c r="C53" i="15"/>
  <c r="A1" i="4"/>
  <c r="C5" i="4"/>
  <c r="D5" i="4"/>
  <c r="E5" i="4"/>
  <c r="F5" i="4"/>
  <c r="G5" i="4"/>
  <c r="H5" i="4"/>
  <c r="I5" i="4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J13" i="4" s="1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AE39" i="5"/>
  <c r="J27" i="4" l="1"/>
  <c r="J35" i="4"/>
  <c r="J21" i="4"/>
  <c r="J36" i="4"/>
  <c r="J14" i="4"/>
  <c r="J15" i="4"/>
  <c r="J8" i="4"/>
  <c r="J24" i="4"/>
  <c r="J9" i="4"/>
  <c r="J32" i="4"/>
  <c r="J12" i="4"/>
  <c r="J19" i="4"/>
  <c r="J16" i="4"/>
  <c r="J23" i="4"/>
  <c r="J29" i="4"/>
  <c r="J18" i="4"/>
  <c r="J25" i="4"/>
  <c r="J22" i="4"/>
  <c r="J7" i="4"/>
  <c r="J26" i="4"/>
  <c r="J11" i="4"/>
  <c r="J30" i="4"/>
  <c r="J33" i="4"/>
  <c r="J10" i="4"/>
  <c r="J17" i="4"/>
  <c r="J28" i="4"/>
  <c r="J31" i="4"/>
  <c r="J6" i="4"/>
  <c r="J20" i="4"/>
  <c r="J5" i="4"/>
  <c r="J34" i="4"/>
  <c r="L25" i="4" l="1"/>
  <c r="L26" i="4"/>
  <c r="L35" i="4"/>
  <c r="L11" i="4"/>
  <c r="L8" i="4"/>
  <c r="L18" i="4"/>
  <c r="L6" i="4"/>
  <c r="L33" i="4"/>
  <c r="L14" i="4"/>
  <c r="L22" i="4"/>
  <c r="L30" i="4"/>
  <c r="L17" i="4"/>
  <c r="L31" i="4"/>
  <c r="L34" i="4"/>
  <c r="L10" i="4"/>
  <c r="L21" i="4"/>
  <c r="L29" i="4"/>
  <c r="L5" i="4"/>
  <c r="L9" i="4"/>
  <c r="L12" i="4"/>
  <c r="L15" i="4"/>
  <c r="L19" i="4"/>
  <c r="L23" i="4"/>
  <c r="L27" i="4"/>
  <c r="L13" i="4"/>
  <c r="L7" i="4"/>
  <c r="L16" i="4"/>
  <c r="L20" i="4"/>
  <c r="L24" i="4"/>
  <c r="L28" i="4"/>
  <c r="L32" i="4"/>
  <c r="L36" i="4"/>
  <c r="E37" i="15" l="1"/>
  <c r="L7" i="15"/>
  <c r="L9" i="15"/>
  <c r="L10" i="15"/>
  <c r="L12" i="15"/>
  <c r="L13" i="15"/>
  <c r="L15" i="15"/>
  <c r="L16" i="15"/>
  <c r="L18" i="15"/>
  <c r="L19" i="15"/>
  <c r="L21" i="15"/>
  <c r="L22" i="15"/>
  <c r="L24" i="15"/>
  <c r="L25" i="15"/>
  <c r="L27" i="15"/>
  <c r="L28" i="15"/>
  <c r="L30" i="15"/>
  <c r="L31" i="15"/>
  <c r="L33" i="15"/>
  <c r="L34" i="15"/>
  <c r="L36" i="15"/>
  <c r="L39" i="15"/>
  <c r="L40" i="15"/>
  <c r="L42" i="15"/>
  <c r="L43" i="15"/>
  <c r="L45" i="15"/>
  <c r="L46" i="15"/>
  <c r="L48" i="15"/>
  <c r="L49" i="15"/>
  <c r="L51" i="15"/>
  <c r="L52" i="15"/>
  <c r="L6" i="15"/>
  <c r="E9" i="15"/>
  <c r="E10" i="15"/>
  <c r="E12" i="15"/>
  <c r="E13" i="15"/>
  <c r="E15" i="15"/>
  <c r="E16" i="15"/>
  <c r="E18" i="15"/>
  <c r="E19" i="15"/>
  <c r="E21" i="15"/>
  <c r="E22" i="15"/>
  <c r="E24" i="15"/>
  <c r="E25" i="15"/>
  <c r="E27" i="15"/>
  <c r="E28" i="15"/>
  <c r="E30" i="15"/>
  <c r="E31" i="15"/>
  <c r="E33" i="15"/>
  <c r="E34" i="15"/>
  <c r="E36" i="15"/>
  <c r="E39" i="15"/>
  <c r="E42" i="15"/>
  <c r="E43" i="15"/>
  <c r="E45" i="15"/>
  <c r="E46" i="15"/>
  <c r="E48" i="15"/>
  <c r="E49" i="15"/>
  <c r="E51" i="15"/>
  <c r="E52" i="15"/>
  <c r="E7" i="15"/>
  <c r="AC52" i="5"/>
  <c r="AC51" i="5"/>
  <c r="AC49" i="5"/>
  <c r="AC48" i="5"/>
  <c r="AC46" i="5"/>
  <c r="AC45" i="5"/>
  <c r="AC43" i="5"/>
  <c r="AC42" i="5"/>
  <c r="AC40" i="5"/>
  <c r="AC39" i="5"/>
  <c r="AC37" i="5"/>
  <c r="AC36" i="5"/>
  <c r="AC34" i="5"/>
  <c r="AC33" i="5"/>
  <c r="AC31" i="5"/>
  <c r="AC30" i="5"/>
  <c r="AC28" i="5"/>
  <c r="AC27" i="5"/>
  <c r="AC25" i="5"/>
  <c r="AC24" i="5"/>
  <c r="AC22" i="5"/>
  <c r="AC21" i="5"/>
  <c r="AC19" i="5"/>
  <c r="AC18" i="5"/>
  <c r="AC16" i="5"/>
  <c r="AC15" i="5"/>
  <c r="AC13" i="5"/>
  <c r="AC12" i="5"/>
  <c r="AC10" i="5"/>
  <c r="AC9" i="5"/>
  <c r="AC7" i="5"/>
  <c r="AC6" i="5"/>
  <c r="B52" i="5"/>
  <c r="B51" i="5"/>
  <c r="B49" i="5"/>
  <c r="B48" i="5"/>
  <c r="B46" i="5"/>
  <c r="B45" i="5"/>
  <c r="B43" i="5"/>
  <c r="B42" i="5"/>
  <c r="B40" i="5"/>
  <c r="B39" i="5"/>
  <c r="B37" i="5"/>
  <c r="B36" i="5"/>
  <c r="B34" i="5"/>
  <c r="B33" i="5"/>
  <c r="B31" i="5"/>
  <c r="B30" i="5"/>
  <c r="B28" i="5"/>
  <c r="B27" i="5"/>
  <c r="B25" i="5"/>
  <c r="B24" i="5"/>
  <c r="B22" i="5"/>
  <c r="B21" i="5"/>
  <c r="B19" i="5"/>
  <c r="B18" i="5"/>
  <c r="B16" i="5"/>
  <c r="B15" i="5"/>
  <c r="B13" i="5"/>
  <c r="B12" i="5"/>
  <c r="B10" i="5"/>
  <c r="B9" i="5"/>
  <c r="B7" i="5"/>
  <c r="B6" i="5"/>
  <c r="AC50" i="5"/>
  <c r="AC47" i="5"/>
  <c r="AC44" i="5"/>
  <c r="AC41" i="5"/>
  <c r="AC38" i="5"/>
  <c r="AC35" i="5"/>
  <c r="AC32" i="5"/>
  <c r="AC29" i="5"/>
  <c r="AC26" i="5"/>
  <c r="AC23" i="5"/>
  <c r="AC20" i="5"/>
  <c r="AC17" i="5"/>
  <c r="AC14" i="5"/>
  <c r="AC11" i="5"/>
  <c r="AC8" i="5"/>
  <c r="AC5" i="5"/>
  <c r="B50" i="5"/>
  <c r="B47" i="5"/>
  <c r="B44" i="5"/>
  <c r="B41" i="5"/>
  <c r="B38" i="5"/>
  <c r="B35" i="5"/>
  <c r="B32" i="5"/>
  <c r="B29" i="5"/>
  <c r="B26" i="5"/>
  <c r="B23" i="5"/>
  <c r="B20" i="5"/>
  <c r="B17" i="5"/>
  <c r="B14" i="5"/>
  <c r="B11" i="5"/>
  <c r="B8" i="5"/>
  <c r="B5" i="5"/>
  <c r="C10" i="16"/>
  <c r="C9" i="16"/>
  <c r="C8" i="16"/>
  <c r="C7" i="16"/>
  <c r="C6" i="16"/>
  <c r="C5" i="16"/>
  <c r="J10" i="16"/>
  <c r="J9" i="16"/>
  <c r="J8" i="16"/>
  <c r="J7" i="16"/>
  <c r="J6" i="16"/>
  <c r="J5" i="16"/>
  <c r="A1" i="16"/>
  <c r="L5" i="16" l="1"/>
  <c r="L7" i="16"/>
  <c r="L9" i="16"/>
  <c r="L6" i="16"/>
  <c r="L8" i="16"/>
  <c r="L10" i="16"/>
  <c r="L53" i="15"/>
  <c r="E53" i="15"/>
  <c r="A8" i="6"/>
  <c r="A9" i="6" s="1"/>
  <c r="B7" i="6"/>
  <c r="D22" i="9"/>
  <c r="O22" i="9" s="1"/>
  <c r="D21" i="9"/>
  <c r="L21" i="9" s="1"/>
  <c r="Y20" i="9"/>
  <c r="X20" i="9"/>
  <c r="D19" i="9"/>
  <c r="O19" i="9" s="1"/>
  <c r="D18" i="9"/>
  <c r="U18" i="9" s="1"/>
  <c r="Y17" i="9"/>
  <c r="X17" i="9"/>
  <c r="D16" i="9"/>
  <c r="O16" i="9" s="1"/>
  <c r="D15" i="9"/>
  <c r="O15" i="9" s="1"/>
  <c r="Y14" i="9"/>
  <c r="X14" i="9"/>
  <c r="D13" i="9"/>
  <c r="L13" i="9" s="1"/>
  <c r="D12" i="9"/>
  <c r="O12" i="9" s="1"/>
  <c r="Y11" i="9"/>
  <c r="X11" i="9"/>
  <c r="D10" i="9"/>
  <c r="R10" i="9" s="1"/>
  <c r="D9" i="9"/>
  <c r="O9" i="9" s="1"/>
  <c r="Y8" i="9"/>
  <c r="X8" i="9"/>
  <c r="D7" i="9"/>
  <c r="L7" i="9" s="1"/>
  <c r="D6" i="9"/>
  <c r="O6" i="9" s="1"/>
  <c r="Y5" i="9"/>
  <c r="X5" i="9"/>
  <c r="C42" i="4"/>
  <c r="AE52" i="5"/>
  <c r="AS52" i="5" s="1"/>
  <c r="D52" i="5"/>
  <c r="R52" i="5" s="1"/>
  <c r="AE51" i="5"/>
  <c r="AS51" i="5" s="1"/>
  <c r="I51" i="5"/>
  <c r="D51" i="5"/>
  <c r="R51" i="5" s="1"/>
  <c r="AZ50" i="5"/>
  <c r="AY50" i="5"/>
  <c r="Y50" i="5"/>
  <c r="X50" i="5"/>
  <c r="AE49" i="5"/>
  <c r="AP49" i="5" s="1"/>
  <c r="D49" i="5"/>
  <c r="R49" i="5" s="1"/>
  <c r="AE48" i="5"/>
  <c r="D48" i="5"/>
  <c r="R48" i="5" s="1"/>
  <c r="AZ47" i="5"/>
  <c r="AY47" i="5"/>
  <c r="Y47" i="5"/>
  <c r="X47" i="5"/>
  <c r="AE46" i="5"/>
  <c r="AS46" i="5" s="1"/>
  <c r="I46" i="5"/>
  <c r="D46" i="5"/>
  <c r="R46" i="5" s="1"/>
  <c r="AP45" i="5"/>
  <c r="AE45" i="5"/>
  <c r="D45" i="5"/>
  <c r="L45" i="5" s="1"/>
  <c r="AZ44" i="5"/>
  <c r="AY44" i="5"/>
  <c r="Y44" i="5"/>
  <c r="X44" i="5"/>
  <c r="AE43" i="5"/>
  <c r="D43" i="5"/>
  <c r="AE42" i="5"/>
  <c r="AM42" i="5" s="1"/>
  <c r="D42" i="5"/>
  <c r="L42" i="5" s="1"/>
  <c r="AZ41" i="5"/>
  <c r="AY41" i="5"/>
  <c r="Y41" i="5"/>
  <c r="X41" i="5"/>
  <c r="AE40" i="5"/>
  <c r="AM40" i="5" s="1"/>
  <c r="D40" i="5"/>
  <c r="AP39" i="5"/>
  <c r="AM39" i="5"/>
  <c r="D39" i="5"/>
  <c r="AZ38" i="5"/>
  <c r="AY38" i="5"/>
  <c r="Y38" i="5"/>
  <c r="X38" i="5"/>
  <c r="AE37" i="5"/>
  <c r="AM37" i="5" s="1"/>
  <c r="D37" i="5"/>
  <c r="L37" i="5" s="1"/>
  <c r="AE36" i="5"/>
  <c r="AM36" i="5" s="1"/>
  <c r="D36" i="5"/>
  <c r="L36" i="5" s="1"/>
  <c r="AZ35" i="5"/>
  <c r="AY35" i="5"/>
  <c r="Y35" i="5"/>
  <c r="X35" i="5"/>
  <c r="AE34" i="5"/>
  <c r="AV34" i="5" s="1"/>
  <c r="D34" i="5"/>
  <c r="U34" i="5" s="1"/>
  <c r="AE33" i="5"/>
  <c r="AV33" i="5" s="1"/>
  <c r="D33" i="5"/>
  <c r="U33" i="5" s="1"/>
  <c r="AZ32" i="5"/>
  <c r="AY32" i="5"/>
  <c r="Y32" i="5"/>
  <c r="X32" i="5"/>
  <c r="AE31" i="5"/>
  <c r="AP31" i="5" s="1"/>
  <c r="D31" i="5"/>
  <c r="O31" i="5" s="1"/>
  <c r="AE30" i="5"/>
  <c r="AP30" i="5" s="1"/>
  <c r="D30" i="5"/>
  <c r="O30" i="5" s="1"/>
  <c r="AZ29" i="5"/>
  <c r="AY29" i="5"/>
  <c r="Y29" i="5"/>
  <c r="X29" i="5"/>
  <c r="AE28" i="5"/>
  <c r="AV28" i="5" s="1"/>
  <c r="D28" i="5"/>
  <c r="U28" i="5" s="1"/>
  <c r="AE27" i="5"/>
  <c r="AV27" i="5" s="1"/>
  <c r="D27" i="5"/>
  <c r="U27" i="5" s="1"/>
  <c r="AZ26" i="5"/>
  <c r="AY26" i="5"/>
  <c r="Y26" i="5"/>
  <c r="X26" i="5"/>
  <c r="AE25" i="5"/>
  <c r="AP25" i="5" s="1"/>
  <c r="D25" i="5"/>
  <c r="O25" i="5" s="1"/>
  <c r="AE24" i="5"/>
  <c r="AP24" i="5" s="1"/>
  <c r="D24" i="5"/>
  <c r="O24" i="5" s="1"/>
  <c r="AZ23" i="5"/>
  <c r="AY23" i="5"/>
  <c r="Y23" i="5"/>
  <c r="X23" i="5"/>
  <c r="AE22" i="5"/>
  <c r="AV22" i="5" s="1"/>
  <c r="D22" i="5"/>
  <c r="U22" i="5" s="1"/>
  <c r="AE21" i="5"/>
  <c r="AV21" i="5" s="1"/>
  <c r="D21" i="5"/>
  <c r="U21" i="5" s="1"/>
  <c r="AZ20" i="5"/>
  <c r="AY20" i="5"/>
  <c r="Y20" i="5"/>
  <c r="X20" i="5"/>
  <c r="AE19" i="5"/>
  <c r="AP19" i="5" s="1"/>
  <c r="D19" i="5"/>
  <c r="O19" i="5" s="1"/>
  <c r="AE18" i="5"/>
  <c r="AP18" i="5" s="1"/>
  <c r="D18" i="5"/>
  <c r="O18" i="5" s="1"/>
  <c r="AZ17" i="5"/>
  <c r="AY17" i="5"/>
  <c r="Y17" i="5"/>
  <c r="X17" i="5"/>
  <c r="AE16" i="5"/>
  <c r="AV16" i="5" s="1"/>
  <c r="D16" i="5"/>
  <c r="U16" i="5" s="1"/>
  <c r="AE15" i="5"/>
  <c r="AV15" i="5" s="1"/>
  <c r="D15" i="5"/>
  <c r="U15" i="5" s="1"/>
  <c r="AZ14" i="5"/>
  <c r="AY14" i="5"/>
  <c r="Y14" i="5"/>
  <c r="X14" i="5"/>
  <c r="AE13" i="5"/>
  <c r="AJ13" i="5" s="1"/>
  <c r="F13" i="5"/>
  <c r="D13" i="5"/>
  <c r="O13" i="5" s="1"/>
  <c r="AE12" i="5"/>
  <c r="D12" i="5"/>
  <c r="O12" i="5" s="1"/>
  <c r="AZ11" i="5"/>
  <c r="AY11" i="5"/>
  <c r="Y11" i="5"/>
  <c r="X11" i="5"/>
  <c r="AE10" i="5"/>
  <c r="AV10" i="5" s="1"/>
  <c r="D10" i="5"/>
  <c r="U10" i="5" s="1"/>
  <c r="AE9" i="5"/>
  <c r="AV9" i="5" s="1"/>
  <c r="D9" i="5"/>
  <c r="U9" i="5" s="1"/>
  <c r="AZ8" i="5"/>
  <c r="AY8" i="5"/>
  <c r="Y8" i="5"/>
  <c r="X8" i="5"/>
  <c r="AE7" i="5"/>
  <c r="AJ7" i="5" s="1"/>
  <c r="F7" i="5"/>
  <c r="D7" i="5"/>
  <c r="O7" i="5" s="1"/>
  <c r="AE6" i="5"/>
  <c r="AJ6" i="5" s="1"/>
  <c r="D6" i="5"/>
  <c r="O6" i="5" s="1"/>
  <c r="AZ5" i="5"/>
  <c r="AY5" i="5"/>
  <c r="Y5" i="5"/>
  <c r="X5" i="5"/>
  <c r="L6" i="9" l="1"/>
  <c r="AG42" i="5"/>
  <c r="I52" i="5"/>
  <c r="O48" i="5"/>
  <c r="O42" i="5"/>
  <c r="I37" i="5"/>
  <c r="R6" i="5"/>
  <c r="R12" i="5"/>
  <c r="L18" i="5"/>
  <c r="AM18" i="5"/>
  <c r="L19" i="5"/>
  <c r="AM19" i="5"/>
  <c r="L24" i="5"/>
  <c r="AM24" i="5"/>
  <c r="L25" i="5"/>
  <c r="AM25" i="5"/>
  <c r="L30" i="5"/>
  <c r="AM30" i="5"/>
  <c r="L31" i="5"/>
  <c r="AM31" i="5"/>
  <c r="O45" i="5"/>
  <c r="AV46" i="5"/>
  <c r="AV51" i="5"/>
  <c r="AV52" i="5"/>
  <c r="F6" i="5"/>
  <c r="R7" i="5"/>
  <c r="L9" i="5"/>
  <c r="AM9" i="5"/>
  <c r="L10" i="5"/>
  <c r="AM10" i="5"/>
  <c r="F12" i="5"/>
  <c r="R13" i="5"/>
  <c r="L15" i="5"/>
  <c r="AM15" i="5"/>
  <c r="L16" i="5"/>
  <c r="AM16" i="5"/>
  <c r="F18" i="5"/>
  <c r="U18" i="5"/>
  <c r="AG18" i="5"/>
  <c r="AV18" i="5"/>
  <c r="F19" i="5"/>
  <c r="U19" i="5"/>
  <c r="AG19" i="5"/>
  <c r="AV19" i="5"/>
  <c r="L21" i="5"/>
  <c r="AM21" i="5"/>
  <c r="L22" i="5"/>
  <c r="AM22" i="5"/>
  <c r="F24" i="5"/>
  <c r="U24" i="5"/>
  <c r="AG24" i="5"/>
  <c r="AV24" i="5"/>
  <c r="F25" i="5"/>
  <c r="U25" i="5"/>
  <c r="AG25" i="5"/>
  <c r="AV25" i="5"/>
  <c r="L27" i="5"/>
  <c r="AM27" i="5"/>
  <c r="L28" i="5"/>
  <c r="AM28" i="5"/>
  <c r="F30" i="5"/>
  <c r="U30" i="5"/>
  <c r="AG30" i="5"/>
  <c r="AV30" i="5"/>
  <c r="F31" i="5"/>
  <c r="U31" i="5"/>
  <c r="W31" i="5" s="1"/>
  <c r="AG31" i="5"/>
  <c r="AV31" i="5"/>
  <c r="L33" i="5"/>
  <c r="AM33" i="5"/>
  <c r="L34" i="5"/>
  <c r="AM34" i="5"/>
  <c r="I36" i="5"/>
  <c r="AP42" i="5"/>
  <c r="I45" i="5"/>
  <c r="U46" i="5"/>
  <c r="AJ46" i="5"/>
  <c r="O49" i="5"/>
  <c r="U51" i="5"/>
  <c r="AJ51" i="5"/>
  <c r="U52" i="5"/>
  <c r="AJ52" i="5"/>
  <c r="F9" i="9"/>
  <c r="L22" i="9"/>
  <c r="AM43" i="5"/>
  <c r="AP43" i="5"/>
  <c r="AG43" i="5"/>
  <c r="AV43" i="5"/>
  <c r="AP48" i="5"/>
  <c r="AS48" i="5"/>
  <c r="AP6" i="5"/>
  <c r="AS6" i="5"/>
  <c r="AG6" i="5"/>
  <c r="AV6" i="5"/>
  <c r="AP7" i="5"/>
  <c r="AS7" i="5"/>
  <c r="AG7" i="5"/>
  <c r="AV7" i="5"/>
  <c r="AP12" i="5"/>
  <c r="AS12" i="5"/>
  <c r="AG12" i="5"/>
  <c r="AV12" i="5"/>
  <c r="AP13" i="5"/>
  <c r="AS13" i="5"/>
  <c r="AG13" i="5"/>
  <c r="AV13" i="5"/>
  <c r="AP40" i="5"/>
  <c r="L43" i="5"/>
  <c r="O43" i="5"/>
  <c r="AJ43" i="5"/>
  <c r="AS49" i="5"/>
  <c r="O7" i="9"/>
  <c r="I13" i="9"/>
  <c r="I15" i="9"/>
  <c r="R15" i="9"/>
  <c r="I16" i="9"/>
  <c r="R16" i="9"/>
  <c r="L19" i="9"/>
  <c r="I6" i="5"/>
  <c r="U6" i="5"/>
  <c r="I7" i="5"/>
  <c r="U7" i="5"/>
  <c r="I12" i="5"/>
  <c r="U12" i="5"/>
  <c r="I13" i="5"/>
  <c r="U13" i="5"/>
  <c r="I18" i="5"/>
  <c r="R18" i="5"/>
  <c r="AJ18" i="5"/>
  <c r="AS18" i="5"/>
  <c r="I19" i="5"/>
  <c r="R19" i="5"/>
  <c r="AJ19" i="5"/>
  <c r="AS19" i="5"/>
  <c r="I24" i="5"/>
  <c r="R24" i="5"/>
  <c r="AJ24" i="5"/>
  <c r="AS24" i="5"/>
  <c r="I25" i="5"/>
  <c r="R25" i="5"/>
  <c r="AJ25" i="5"/>
  <c r="AS25" i="5"/>
  <c r="I30" i="5"/>
  <c r="R30" i="5"/>
  <c r="AJ30" i="5"/>
  <c r="AS30" i="5"/>
  <c r="I31" i="5"/>
  <c r="R31" i="5"/>
  <c r="AJ31" i="5"/>
  <c r="AS31" i="5"/>
  <c r="O36" i="5"/>
  <c r="O37" i="5"/>
  <c r="AJ42" i="5"/>
  <c r="AV42" i="5"/>
  <c r="L46" i="5"/>
  <c r="AM46" i="5"/>
  <c r="L51" i="5"/>
  <c r="AM51" i="5"/>
  <c r="L52" i="5"/>
  <c r="AM52" i="5"/>
  <c r="L9" i="9"/>
  <c r="F13" i="9"/>
  <c r="U13" i="9"/>
  <c r="F15" i="9"/>
  <c r="L15" i="9"/>
  <c r="U15" i="9"/>
  <c r="F16" i="9"/>
  <c r="L16" i="9"/>
  <c r="U16" i="9"/>
  <c r="I19" i="9"/>
  <c r="W19" i="5"/>
  <c r="AS36" i="5"/>
  <c r="R39" i="5"/>
  <c r="F39" i="5"/>
  <c r="R40" i="5"/>
  <c r="F40" i="5"/>
  <c r="U40" i="5"/>
  <c r="O9" i="5"/>
  <c r="AP10" i="5"/>
  <c r="O15" i="5"/>
  <c r="O16" i="5"/>
  <c r="AP21" i="5"/>
  <c r="O22" i="5"/>
  <c r="AP27" i="5"/>
  <c r="AP28" i="5"/>
  <c r="O33" i="5"/>
  <c r="AP34" i="5"/>
  <c r="AG36" i="5"/>
  <c r="I39" i="5"/>
  <c r="AS45" i="5"/>
  <c r="AG45" i="5"/>
  <c r="O10" i="9"/>
  <c r="L6" i="5"/>
  <c r="AM6" i="5"/>
  <c r="L7" i="5"/>
  <c r="AM7" i="5"/>
  <c r="F9" i="5"/>
  <c r="R9" i="5"/>
  <c r="AG9" i="5"/>
  <c r="AS9" i="5"/>
  <c r="F10" i="5"/>
  <c r="R10" i="5"/>
  <c r="AG10" i="5"/>
  <c r="AS10" i="5"/>
  <c r="L12" i="5"/>
  <c r="AM12" i="5"/>
  <c r="L13" i="5"/>
  <c r="AM13" i="5"/>
  <c r="F15" i="5"/>
  <c r="R15" i="5"/>
  <c r="AG15" i="5"/>
  <c r="AS15" i="5"/>
  <c r="F16" i="5"/>
  <c r="R16" i="5"/>
  <c r="AG16" i="5"/>
  <c r="AS16" i="5"/>
  <c r="F21" i="5"/>
  <c r="R21" i="5"/>
  <c r="AG21" i="5"/>
  <c r="AS21" i="5"/>
  <c r="F22" i="5"/>
  <c r="R22" i="5"/>
  <c r="AG22" i="5"/>
  <c r="AS22" i="5"/>
  <c r="F27" i="5"/>
  <c r="R27" i="5"/>
  <c r="AG27" i="5"/>
  <c r="AS27" i="5"/>
  <c r="F28" i="5"/>
  <c r="R28" i="5"/>
  <c r="AG28" i="5"/>
  <c r="AS28" i="5"/>
  <c r="F33" i="5"/>
  <c r="R33" i="5"/>
  <c r="AG33" i="5"/>
  <c r="AS33" i="5"/>
  <c r="F34" i="5"/>
  <c r="R34" i="5"/>
  <c r="AG34" i="5"/>
  <c r="AS34" i="5"/>
  <c r="R36" i="5"/>
  <c r="AJ36" i="5"/>
  <c r="R37" i="5"/>
  <c r="AJ37" i="5"/>
  <c r="L39" i="5"/>
  <c r="AS39" i="5"/>
  <c r="AG39" i="5"/>
  <c r="AV39" i="5"/>
  <c r="L40" i="5"/>
  <c r="AS40" i="5"/>
  <c r="AG40" i="5"/>
  <c r="AV40" i="5"/>
  <c r="F42" i="5"/>
  <c r="U42" i="5"/>
  <c r="F43" i="5"/>
  <c r="U43" i="5"/>
  <c r="AJ45" i="5"/>
  <c r="L48" i="5"/>
  <c r="U48" i="5"/>
  <c r="I48" i="5"/>
  <c r="AM48" i="5"/>
  <c r="AV48" i="5"/>
  <c r="AJ48" i="5"/>
  <c r="L49" i="5"/>
  <c r="U49" i="5"/>
  <c r="I49" i="5"/>
  <c r="AM49" i="5"/>
  <c r="AV49" i="5"/>
  <c r="AJ49" i="5"/>
  <c r="R18" i="9"/>
  <c r="F18" i="9"/>
  <c r="L18" i="9"/>
  <c r="I18" i="9"/>
  <c r="AS37" i="5"/>
  <c r="U39" i="5"/>
  <c r="U10" i="9"/>
  <c r="I10" i="9"/>
  <c r="L10" i="9"/>
  <c r="F10" i="9"/>
  <c r="U21" i="9"/>
  <c r="I21" i="9"/>
  <c r="R21" i="9"/>
  <c r="F21" i="9"/>
  <c r="O21" i="9"/>
  <c r="AP9" i="5"/>
  <c r="O10" i="5"/>
  <c r="AP15" i="5"/>
  <c r="AP16" i="5"/>
  <c r="O21" i="5"/>
  <c r="AP22" i="5"/>
  <c r="O27" i="5"/>
  <c r="O28" i="5"/>
  <c r="AP33" i="5"/>
  <c r="O34" i="5"/>
  <c r="AV36" i="5"/>
  <c r="AG37" i="5"/>
  <c r="AV37" i="5"/>
  <c r="I40" i="5"/>
  <c r="R42" i="5"/>
  <c r="R43" i="5"/>
  <c r="AV45" i="5"/>
  <c r="L12" i="9"/>
  <c r="I12" i="9"/>
  <c r="U12" i="9"/>
  <c r="F12" i="9"/>
  <c r="I9" i="5"/>
  <c r="AJ9" i="5"/>
  <c r="I10" i="5"/>
  <c r="AJ10" i="5"/>
  <c r="I15" i="5"/>
  <c r="AJ15" i="5"/>
  <c r="I16" i="5"/>
  <c r="AJ16" i="5"/>
  <c r="I21" i="5"/>
  <c r="AJ21" i="5"/>
  <c r="I22" i="5"/>
  <c r="AJ22" i="5"/>
  <c r="I27" i="5"/>
  <c r="AJ27" i="5"/>
  <c r="I28" i="5"/>
  <c r="AJ28" i="5"/>
  <c r="I33" i="5"/>
  <c r="AJ33" i="5"/>
  <c r="I34" i="5"/>
  <c r="AJ34" i="5"/>
  <c r="F36" i="5"/>
  <c r="U36" i="5"/>
  <c r="W36" i="5" s="1"/>
  <c r="AP36" i="5"/>
  <c r="F37" i="5"/>
  <c r="U37" i="5"/>
  <c r="AP37" i="5"/>
  <c r="O39" i="5"/>
  <c r="AJ39" i="5"/>
  <c r="O40" i="5"/>
  <c r="AJ40" i="5"/>
  <c r="I42" i="5"/>
  <c r="AS42" i="5"/>
  <c r="I43" i="5"/>
  <c r="AS43" i="5"/>
  <c r="R45" i="5"/>
  <c r="F45" i="5"/>
  <c r="U45" i="5"/>
  <c r="AM45" i="5"/>
  <c r="F48" i="5"/>
  <c r="AG48" i="5"/>
  <c r="F49" i="5"/>
  <c r="AG49" i="5"/>
  <c r="AX49" i="5" s="1"/>
  <c r="U6" i="9"/>
  <c r="I6" i="9"/>
  <c r="R6" i="9"/>
  <c r="F6" i="9"/>
  <c r="R7" i="9"/>
  <c r="I7" i="9"/>
  <c r="U7" i="9"/>
  <c r="F7" i="9"/>
  <c r="R12" i="9"/>
  <c r="O18" i="9"/>
  <c r="O46" i="5"/>
  <c r="W46" i="5" s="1"/>
  <c r="AP46" i="5"/>
  <c r="O51" i="5"/>
  <c r="AP51" i="5"/>
  <c r="O52" i="5"/>
  <c r="AP52" i="5"/>
  <c r="O13" i="9"/>
  <c r="F46" i="5"/>
  <c r="AG46" i="5"/>
  <c r="F51" i="5"/>
  <c r="AG51" i="5"/>
  <c r="F52" i="5"/>
  <c r="AG52" i="5"/>
  <c r="U9" i="9"/>
  <c r="I9" i="9"/>
  <c r="R9" i="9"/>
  <c r="R13" i="9"/>
  <c r="R19" i="9"/>
  <c r="F19" i="9"/>
  <c r="U19" i="9"/>
  <c r="A10" i="6"/>
  <c r="B9" i="6"/>
  <c r="F22" i="9"/>
  <c r="R22" i="9"/>
  <c r="I22" i="9"/>
  <c r="U22" i="9"/>
  <c r="B8" i="6"/>
  <c r="W15" i="9" l="1"/>
  <c r="AX43" i="5"/>
  <c r="AX42" i="5"/>
  <c r="BA41" i="5" s="1"/>
  <c r="W51" i="5"/>
  <c r="W25" i="5"/>
  <c r="W12" i="5"/>
  <c r="W34" i="5"/>
  <c r="W33" i="5"/>
  <c r="W28" i="5"/>
  <c r="W22" i="5"/>
  <c r="W16" i="5"/>
  <c r="W15" i="5"/>
  <c r="AX13" i="5"/>
  <c r="W10" i="5"/>
  <c r="W9" i="5"/>
  <c r="Z8" i="5" s="1"/>
  <c r="AX7" i="5"/>
  <c r="AX6" i="5"/>
  <c r="W16" i="9"/>
  <c r="AX31" i="5"/>
  <c r="AX30" i="5"/>
  <c r="W30" i="5"/>
  <c r="Z29" i="5" s="1"/>
  <c r="AX25" i="5"/>
  <c r="AX24" i="5"/>
  <c r="W24" i="5"/>
  <c r="AX19" i="5"/>
  <c r="AX18" i="5"/>
  <c r="W18" i="5"/>
  <c r="Z17" i="5" s="1"/>
  <c r="AX12" i="5"/>
  <c r="W13" i="9"/>
  <c r="W27" i="5"/>
  <c r="W21" i="5"/>
  <c r="W19" i="9"/>
  <c r="W52" i="5"/>
  <c r="W18" i="9"/>
  <c r="W45" i="5"/>
  <c r="Z44" i="5" s="1"/>
  <c r="W10" i="9"/>
  <c r="W39" i="5"/>
  <c r="W48" i="5"/>
  <c r="AX39" i="5"/>
  <c r="AX34" i="5"/>
  <c r="AX28" i="5"/>
  <c r="AX22" i="5"/>
  <c r="AX16" i="5"/>
  <c r="W13" i="5"/>
  <c r="Z11" i="5" s="1"/>
  <c r="AX10" i="5"/>
  <c r="W7" i="5"/>
  <c r="W6" i="5"/>
  <c r="AX27" i="5"/>
  <c r="AX15" i="5"/>
  <c r="AX9" i="5"/>
  <c r="W22" i="9"/>
  <c r="W7" i="9"/>
  <c r="W37" i="5"/>
  <c r="Z35" i="5" s="1"/>
  <c r="W42" i="5"/>
  <c r="W9" i="9"/>
  <c r="AX48" i="5"/>
  <c r="BA47" i="5" s="1"/>
  <c r="W49" i="5"/>
  <c r="Z47" i="5" s="1"/>
  <c r="AX40" i="5"/>
  <c r="AX33" i="5"/>
  <c r="AX21" i="5"/>
  <c r="AX45" i="5"/>
  <c r="AX51" i="5"/>
  <c r="A11" i="6"/>
  <c r="B10" i="6"/>
  <c r="AX52" i="5"/>
  <c r="AX46" i="5"/>
  <c r="W6" i="9"/>
  <c r="W12" i="9"/>
  <c r="AX37" i="5"/>
  <c r="W21" i="9"/>
  <c r="W43" i="5"/>
  <c r="AX36" i="5"/>
  <c r="W40" i="5"/>
  <c r="Z14" i="9" l="1"/>
  <c r="Z17" i="9"/>
  <c r="Z11" i="9"/>
  <c r="Z50" i="5"/>
  <c r="BA8" i="5"/>
  <c r="Z23" i="5"/>
  <c r="BA26" i="5"/>
  <c r="Z26" i="5"/>
  <c r="Z20" i="5"/>
  <c r="BA11" i="5"/>
  <c r="BA17" i="5"/>
  <c r="BA5" i="5"/>
  <c r="BA29" i="5"/>
  <c r="BA32" i="5"/>
  <c r="BA23" i="5"/>
  <c r="Z32" i="5"/>
  <c r="Z14" i="5"/>
  <c r="BA50" i="5"/>
  <c r="BA35" i="5"/>
  <c r="BA20" i="5"/>
  <c r="Z8" i="9"/>
  <c r="Z5" i="5"/>
  <c r="BA44" i="5"/>
  <c r="Z38" i="5"/>
  <c r="Z5" i="9"/>
  <c r="BA38" i="5"/>
  <c r="BA14" i="5"/>
  <c r="Z41" i="5"/>
  <c r="A12" i="6"/>
  <c r="B11" i="6"/>
  <c r="Z20" i="9"/>
  <c r="A13" i="6" l="1"/>
  <c r="B12" i="6"/>
  <c r="A14" i="6" l="1"/>
  <c r="B13" i="6"/>
  <c r="A15" i="6" l="1"/>
  <c r="B14" i="6"/>
  <c r="A16" i="6" l="1"/>
  <c r="B15" i="6"/>
  <c r="A17" i="6" l="1"/>
  <c r="B16" i="6"/>
  <c r="A18" i="6" l="1"/>
  <c r="B17" i="6"/>
  <c r="A19" i="6" l="1"/>
  <c r="B18" i="6"/>
  <c r="A20" i="6" l="1"/>
  <c r="B19" i="6"/>
  <c r="A21" i="6" l="1"/>
  <c r="B20" i="6"/>
  <c r="A22" i="6" l="1"/>
  <c r="B21" i="6"/>
  <c r="A23" i="6" l="1"/>
  <c r="B22" i="6"/>
  <c r="A24" i="6" l="1"/>
  <c r="B23" i="6"/>
  <c r="A25" i="6" l="1"/>
  <c r="B24" i="6"/>
  <c r="A26" i="6" l="1"/>
  <c r="B25" i="6"/>
  <c r="A27" i="6" l="1"/>
  <c r="B26" i="6"/>
  <c r="A28" i="6" l="1"/>
  <c r="B27" i="6"/>
  <c r="A29" i="6" l="1"/>
  <c r="B28" i="6"/>
  <c r="A30" i="6" l="1"/>
  <c r="B29" i="6"/>
  <c r="A31" i="6" l="1"/>
  <c r="B30" i="6"/>
  <c r="A32" i="6" l="1"/>
  <c r="B31" i="6"/>
  <c r="A33" i="6" l="1"/>
  <c r="B32" i="6"/>
  <c r="A34" i="6" l="1"/>
  <c r="B33" i="6"/>
  <c r="A35" i="6" l="1"/>
  <c r="B34" i="6"/>
  <c r="A36" i="6" l="1"/>
  <c r="B35" i="6"/>
  <c r="A37" i="6" l="1"/>
  <c r="B36" i="6"/>
  <c r="A38" i="6" l="1"/>
  <c r="B37" i="6"/>
  <c r="A39" i="6" l="1"/>
  <c r="B38" i="6"/>
  <c r="A40" i="6" l="1"/>
  <c r="B39" i="6"/>
  <c r="A41" i="6" l="1"/>
  <c r="B40" i="6"/>
  <c r="A42" i="6" l="1"/>
  <c r="B41" i="6"/>
  <c r="A43" i="6" l="1"/>
  <c r="B42" i="6"/>
  <c r="A44" i="6" l="1"/>
  <c r="B43" i="6"/>
  <c r="A45" i="6" l="1"/>
  <c r="B44" i="6"/>
  <c r="A46" i="6" l="1"/>
  <c r="B45" i="6"/>
  <c r="D7" i="6" l="1"/>
  <c r="B46" i="6"/>
  <c r="D8" i="6" l="1"/>
  <c r="E7" i="6"/>
  <c r="D9" i="6" l="1"/>
  <c r="E8" i="6"/>
  <c r="D10" i="6" l="1"/>
  <c r="E9" i="6"/>
  <c r="D11" i="6" l="1"/>
  <c r="E10" i="6"/>
  <c r="D12" i="6" l="1"/>
  <c r="E11" i="6"/>
  <c r="D13" i="6" l="1"/>
  <c r="E12" i="6"/>
  <c r="D14" i="6" l="1"/>
  <c r="E13" i="6"/>
  <c r="D15" i="6" l="1"/>
  <c r="E14" i="6"/>
  <c r="D16" i="6" l="1"/>
  <c r="E15" i="6"/>
  <c r="D17" i="6" l="1"/>
  <c r="E16" i="6"/>
  <c r="D18" i="6" l="1"/>
  <c r="E17" i="6"/>
  <c r="D19" i="6" l="1"/>
  <c r="E18" i="6"/>
  <c r="D20" i="6" l="1"/>
  <c r="E19" i="6"/>
  <c r="D21" i="6" l="1"/>
  <c r="E20" i="6"/>
  <c r="D22" i="6" l="1"/>
  <c r="E21" i="6"/>
  <c r="D23" i="6" l="1"/>
  <c r="E22" i="6"/>
  <c r="D24" i="6" l="1"/>
  <c r="E23" i="6"/>
  <c r="D25" i="6" l="1"/>
  <c r="E24" i="6"/>
  <c r="D26" i="6" l="1"/>
  <c r="E25" i="6"/>
  <c r="D27" i="6" l="1"/>
  <c r="E26" i="6"/>
  <c r="D28" i="6" l="1"/>
  <c r="E27" i="6"/>
  <c r="D29" i="6" l="1"/>
  <c r="E28" i="6"/>
  <c r="D30" i="6" l="1"/>
  <c r="E29" i="6"/>
  <c r="D31" i="6" l="1"/>
  <c r="E30" i="6"/>
  <c r="D32" i="6" l="1"/>
  <c r="E31" i="6"/>
  <c r="D33" i="6" l="1"/>
  <c r="E32" i="6"/>
  <c r="D34" i="6" l="1"/>
  <c r="E33" i="6"/>
  <c r="D35" i="6" l="1"/>
  <c r="E34" i="6"/>
  <c r="D36" i="6" l="1"/>
  <c r="E35" i="6"/>
  <c r="D37" i="6" l="1"/>
  <c r="E36" i="6"/>
  <c r="D38" i="6" l="1"/>
  <c r="E37" i="6"/>
  <c r="D39" i="6" l="1"/>
  <c r="E38" i="6"/>
  <c r="D40" i="6" l="1"/>
  <c r="E39" i="6"/>
  <c r="D41" i="6" l="1"/>
  <c r="E40" i="6"/>
  <c r="D42" i="6" l="1"/>
  <c r="E41" i="6"/>
  <c r="D43" i="6" l="1"/>
  <c r="E42" i="6"/>
  <c r="D44" i="6" l="1"/>
  <c r="E43" i="6"/>
  <c r="D45" i="6" l="1"/>
  <c r="E44" i="6"/>
  <c r="D46" i="6" l="1"/>
  <c r="E45" i="6"/>
  <c r="E46" i="6" l="1"/>
  <c r="G7" i="6"/>
  <c r="H7" i="6" l="1"/>
  <c r="G8" i="6"/>
  <c r="G9" i="6" l="1"/>
  <c r="H8" i="6"/>
  <c r="H9" i="6" l="1"/>
  <c r="G10" i="6"/>
  <c r="G11" i="6" l="1"/>
  <c r="H10" i="6"/>
  <c r="H11" i="6" l="1"/>
  <c r="G12" i="6"/>
  <c r="G13" i="6" l="1"/>
  <c r="H12" i="6"/>
  <c r="H13" i="6" l="1"/>
  <c r="G14" i="6"/>
  <c r="G15" i="6" l="1"/>
  <c r="H14" i="6"/>
  <c r="H15" i="6" l="1"/>
  <c r="G16" i="6"/>
  <c r="G17" i="6" l="1"/>
  <c r="H16" i="6"/>
  <c r="H17" i="6" l="1"/>
  <c r="G18" i="6"/>
  <c r="G19" i="6" l="1"/>
  <c r="H18" i="6"/>
  <c r="H19" i="6" l="1"/>
  <c r="G20" i="6"/>
  <c r="G21" i="6" l="1"/>
  <c r="H20" i="6"/>
  <c r="H21" i="6" l="1"/>
  <c r="G22" i="6"/>
  <c r="G23" i="6" l="1"/>
  <c r="H22" i="6"/>
  <c r="H23" i="6" l="1"/>
  <c r="G24" i="6"/>
  <c r="G25" i="6" l="1"/>
  <c r="H24" i="6"/>
  <c r="H25" i="6" l="1"/>
  <c r="G26" i="6"/>
  <c r="G27" i="6" l="1"/>
  <c r="H26" i="6"/>
  <c r="H27" i="6" l="1"/>
  <c r="G28" i="6"/>
  <c r="G29" i="6" l="1"/>
  <c r="H28" i="6"/>
  <c r="H29" i="6" l="1"/>
  <c r="G30" i="6"/>
  <c r="G31" i="6" l="1"/>
  <c r="H30" i="6"/>
  <c r="H31" i="6" l="1"/>
  <c r="G32" i="6"/>
  <c r="G33" i="6" l="1"/>
  <c r="H32" i="6"/>
  <c r="H33" i="6" l="1"/>
  <c r="G34" i="6"/>
  <c r="G35" i="6" l="1"/>
  <c r="H34" i="6"/>
  <c r="H35" i="6" l="1"/>
  <c r="G36" i="6"/>
  <c r="G37" i="6" l="1"/>
  <c r="H36" i="6"/>
  <c r="H37" i="6" l="1"/>
  <c r="G38" i="6"/>
  <c r="G39" i="6" l="1"/>
  <c r="H38" i="6"/>
  <c r="H39" i="6" l="1"/>
  <c r="G40" i="6"/>
  <c r="G41" i="6" l="1"/>
  <c r="H40" i="6"/>
  <c r="H41" i="6" l="1"/>
  <c r="G42" i="6"/>
  <c r="G43" i="6" l="1"/>
  <c r="H42" i="6"/>
  <c r="H43" i="6" l="1"/>
  <c r="G44" i="6"/>
  <c r="G45" i="6" l="1"/>
  <c r="H44" i="6"/>
  <c r="G46" i="6" l="1"/>
  <c r="H45" i="6"/>
  <c r="J7" i="6" l="1"/>
  <c r="H46" i="6"/>
  <c r="J8" i="6" l="1"/>
  <c r="K7" i="6"/>
  <c r="J9" i="6" l="1"/>
  <c r="K8" i="6"/>
  <c r="J10" i="6" l="1"/>
  <c r="K9" i="6"/>
  <c r="J11" i="6" l="1"/>
  <c r="K10" i="6"/>
  <c r="J12" i="6" l="1"/>
  <c r="K11" i="6"/>
  <c r="J13" i="6" l="1"/>
  <c r="K12" i="6"/>
  <c r="J14" i="6" l="1"/>
  <c r="K13" i="6"/>
  <c r="J15" i="6" l="1"/>
  <c r="K14" i="6"/>
  <c r="J16" i="6" l="1"/>
  <c r="K15" i="6"/>
  <c r="J17" i="6" l="1"/>
  <c r="K16" i="6"/>
  <c r="J18" i="6" l="1"/>
  <c r="K17" i="6"/>
  <c r="J19" i="6" l="1"/>
  <c r="K18" i="6"/>
  <c r="J20" i="6" l="1"/>
  <c r="K19" i="6"/>
  <c r="J21" i="6" l="1"/>
  <c r="K20" i="6"/>
  <c r="J22" i="6" l="1"/>
  <c r="K21" i="6"/>
  <c r="J23" i="6" l="1"/>
  <c r="K22" i="6"/>
  <c r="J24" i="6" l="1"/>
  <c r="K23" i="6"/>
  <c r="J25" i="6" l="1"/>
  <c r="K24" i="6"/>
  <c r="J26" i="6" l="1"/>
  <c r="K25" i="6"/>
  <c r="J27" i="6" l="1"/>
  <c r="K26" i="6"/>
  <c r="J28" i="6" l="1"/>
  <c r="K27" i="6"/>
  <c r="J29" i="6" l="1"/>
  <c r="K28" i="6"/>
  <c r="J30" i="6" l="1"/>
  <c r="K29" i="6"/>
  <c r="J31" i="6" l="1"/>
  <c r="K30" i="6"/>
  <c r="J32" i="6" l="1"/>
  <c r="K31" i="6"/>
  <c r="J33" i="6" l="1"/>
  <c r="K32" i="6"/>
  <c r="J34" i="6" l="1"/>
  <c r="K33" i="6"/>
  <c r="J35" i="6" l="1"/>
  <c r="K34" i="6"/>
  <c r="J36" i="6" l="1"/>
  <c r="K35" i="6"/>
  <c r="J37" i="6" l="1"/>
  <c r="K36" i="6"/>
  <c r="J38" i="6" l="1"/>
  <c r="K37" i="6"/>
  <c r="J39" i="6" l="1"/>
  <c r="K38" i="6"/>
  <c r="J40" i="6" l="1"/>
  <c r="K39" i="6"/>
  <c r="J41" i="6" l="1"/>
  <c r="K40" i="6"/>
  <c r="J42" i="6" l="1"/>
  <c r="K41" i="6"/>
  <c r="J43" i="6" l="1"/>
  <c r="K42" i="6"/>
  <c r="J44" i="6" l="1"/>
  <c r="K43" i="6"/>
  <c r="J45" i="6" l="1"/>
  <c r="K44" i="6"/>
  <c r="J46" i="6" l="1"/>
  <c r="K46" i="6" s="1"/>
  <c r="K45" i="6"/>
</calcChain>
</file>

<file path=xl/sharedStrings.xml><?xml version="1.0" encoding="utf-8"?>
<sst xmlns="http://schemas.openxmlformats.org/spreadsheetml/2006/main" count="549" uniqueCount="264">
  <si>
    <t>ROUND ONE</t>
  </si>
  <si>
    <t>ROUNT ONE</t>
  </si>
  <si>
    <t>G1</t>
  </si>
  <si>
    <t>H</t>
  </si>
  <si>
    <t>G2</t>
  </si>
  <si>
    <t>G3</t>
  </si>
  <si>
    <t>G4</t>
  </si>
  <si>
    <t>G5</t>
  </si>
  <si>
    <t>G6</t>
  </si>
  <si>
    <t>Bowler w/ Hcap</t>
  </si>
  <si>
    <t>Team Scratch</t>
  </si>
  <si>
    <t>Team w/Hacp</t>
  </si>
  <si>
    <t>TEAM LINE UP</t>
  </si>
  <si>
    <t>E Average</t>
  </si>
  <si>
    <t>Hcap %</t>
  </si>
  <si>
    <t>Hcap%</t>
  </si>
  <si>
    <t>TEAM 1</t>
  </si>
  <si>
    <t>TEAM 17</t>
  </si>
  <si>
    <t>TEAM 16</t>
  </si>
  <si>
    <t>TEAM 2</t>
  </si>
  <si>
    <t>TEAM 18</t>
  </si>
  <si>
    <t>TEAM 3</t>
  </si>
  <si>
    <t>TEAM 19</t>
  </si>
  <si>
    <t>TEAM 20</t>
  </si>
  <si>
    <t>TEAM 4</t>
  </si>
  <si>
    <t>TEAM 5</t>
  </si>
  <si>
    <t>TEAM 21</t>
  </si>
  <si>
    <t>TEAM 6</t>
  </si>
  <si>
    <t>TEAM 22</t>
  </si>
  <si>
    <t>TEAM 7</t>
  </si>
  <si>
    <t>TEAM 23</t>
  </si>
  <si>
    <t>TEAM 11</t>
  </si>
  <si>
    <t>TEAM 8</t>
  </si>
  <si>
    <t>TEAM 24</t>
  </si>
  <si>
    <t>TEAM 14</t>
  </si>
  <si>
    <t>TEAM 9</t>
  </si>
  <si>
    <t>TEAM 25</t>
  </si>
  <si>
    <t>TEAM 10</t>
  </si>
  <si>
    <t>TEAM 26</t>
  </si>
  <si>
    <t>TEAM 27</t>
  </si>
  <si>
    <t>TEAM 12</t>
  </si>
  <si>
    <t>TEAM 28</t>
  </si>
  <si>
    <t>TEAM 13</t>
  </si>
  <si>
    <t>TEAM 29</t>
  </si>
  <si>
    <t>TEAM 30</t>
  </si>
  <si>
    <t>TEAM 15</t>
  </si>
  <si>
    <t>TEAM 31</t>
  </si>
  <si>
    <t>TEAM 32</t>
  </si>
  <si>
    <t>G1 
- Points</t>
  </si>
  <si>
    <t>G2 
- Points</t>
  </si>
  <si>
    <t>G3 
- Points</t>
  </si>
  <si>
    <t>G4 
- Points</t>
  </si>
  <si>
    <t>G5 
- Points</t>
  </si>
  <si>
    <t>G6 
- Points</t>
  </si>
  <si>
    <t>Total for Round One</t>
  </si>
  <si>
    <t>Team Name</t>
  </si>
  <si>
    <t>Base for Handicap:</t>
  </si>
  <si>
    <t>Percentage of Handicap:</t>
  </si>
  <si>
    <t>Average</t>
  </si>
  <si>
    <t>Handicap</t>
  </si>
  <si>
    <t>LANE 1 &amp; 2</t>
  </si>
  <si>
    <t>LANE 3 &amp; 4</t>
  </si>
  <si>
    <t>LANE 5 &amp; 6</t>
  </si>
  <si>
    <t>LANE 7 &amp; 8</t>
  </si>
  <si>
    <t>ODD LANE START</t>
  </si>
  <si>
    <t>BOWLER 1.</t>
  </si>
  <si>
    <t>BOWLER 2.</t>
  </si>
  <si>
    <t>BOWLER 3.</t>
  </si>
  <si>
    <t>BOWLER 4.</t>
  </si>
  <si>
    <t>EVEN LANE START</t>
  </si>
  <si>
    <t>LANE 9 &amp; 10</t>
  </si>
  <si>
    <t>LANE 11 &amp; 12</t>
  </si>
  <si>
    <t>LANE 15 &amp; 16</t>
  </si>
  <si>
    <t xml:space="preserve"> </t>
  </si>
  <si>
    <t>LANE 17 &amp; 18</t>
  </si>
  <si>
    <t>P</t>
  </si>
  <si>
    <t>Team Points</t>
  </si>
  <si>
    <t>STAGE ONE LEADER BOARD</t>
  </si>
  <si>
    <t>#</t>
  </si>
  <si>
    <t>TEAM ENTRIES &amp; PAYMENTS</t>
  </si>
  <si>
    <t>2021 ATBSO &amp; TBAWA EASTER DOUBLES</t>
  </si>
  <si>
    <t>FINAL LEADER BOARD</t>
  </si>
  <si>
    <t>TEAM RANKING</t>
  </si>
  <si>
    <t>DO NOT SORT, THIS WILL AUTOMATICALLY SORT AND RANK TEAMS!!!</t>
  </si>
  <si>
    <t>Sharon, if you enter the teams here in the blue sections they will automatically populate to the other spreadsheets. Only fill in the first 2 tabs for the tournament and the handicap formula. You can also add your lane draw here on the tabs.</t>
  </si>
  <si>
    <t>TEAM NAME TOG</t>
  </si>
  <si>
    <t>Dan Kirkwood</t>
  </si>
  <si>
    <t>Jon Hartnett</t>
  </si>
  <si>
    <t>TEAM NAME ANARCHY</t>
  </si>
  <si>
    <t>Joshua Ferster</t>
  </si>
  <si>
    <t>Andrew Savage</t>
  </si>
  <si>
    <t>TEAM NAME Double Trouble</t>
  </si>
  <si>
    <t>Christine Voigt</t>
  </si>
  <si>
    <t>George A</t>
  </si>
  <si>
    <t>TEAM NAME Split Ends</t>
  </si>
  <si>
    <t>Tahnee Ridley</t>
  </si>
  <si>
    <t>Clint Van Niekerk</t>
  </si>
  <si>
    <t>TEAM NAME Wesley Bassett</t>
  </si>
  <si>
    <t>Aaron Jackson</t>
  </si>
  <si>
    <t>Adam Jackson</t>
  </si>
  <si>
    <t>Keith Worsley</t>
  </si>
  <si>
    <t>Francis Viduya</t>
  </si>
  <si>
    <t>TEAM NAME Not Sure</t>
  </si>
  <si>
    <t>Tina Festigiante</t>
  </si>
  <si>
    <t>Geoff Holloway</t>
  </si>
  <si>
    <t>TEAM NAME Wutiisthis</t>
  </si>
  <si>
    <t>Sheree Turner</t>
  </si>
  <si>
    <t>Martin Turner</t>
  </si>
  <si>
    <t>TEAM NAME Dan and Jess</t>
  </si>
  <si>
    <t>Dan Owen</t>
  </si>
  <si>
    <t>Jess Owen</t>
  </si>
  <si>
    <t>TEAM NAME Vince &amp; Lisa</t>
  </si>
  <si>
    <t>Lisa Humphreys</t>
  </si>
  <si>
    <t>Vince Pearson</t>
  </si>
  <si>
    <t>TEAM NAME The Youngsters</t>
  </si>
  <si>
    <t>Christiian Delange</t>
  </si>
  <si>
    <t>Zarif Azrin</t>
  </si>
  <si>
    <t>TEAM NAME The Armentis</t>
  </si>
  <si>
    <t>Tony Armenti</t>
  </si>
  <si>
    <t>Marco Armenti</t>
  </si>
  <si>
    <t>TEAM NAME Unkown</t>
  </si>
  <si>
    <t>Fely Shih</t>
  </si>
  <si>
    <t>Dilan Selvadurai</t>
  </si>
  <si>
    <t>TEAM NAME: Lefty and Righty</t>
  </si>
  <si>
    <t>Emma Blunden</t>
  </si>
  <si>
    <t>Jordan Richardson</t>
  </si>
  <si>
    <t>TEAM NAME Teletubbies</t>
  </si>
  <si>
    <t>Maddison Littlecott</t>
  </si>
  <si>
    <t>Alyce Flatters</t>
  </si>
  <si>
    <t>TEAM NAME BLT minus the L</t>
  </si>
  <si>
    <t>Benjamin Littlecott</t>
  </si>
  <si>
    <t>Thomas Strang</t>
  </si>
  <si>
    <t>TEAM NAME Richlas</t>
  </si>
  <si>
    <t>Douglas Kernutt</t>
  </si>
  <si>
    <t>Richard Seow</t>
  </si>
  <si>
    <t>TEAM NAME Strike Squad</t>
  </si>
  <si>
    <t>Joshua Bailey</t>
  </si>
  <si>
    <t>Max Holden</t>
  </si>
  <si>
    <t>TEAM NAME Carebears</t>
  </si>
  <si>
    <t>Leah So</t>
  </si>
  <si>
    <t>Christopher So</t>
  </si>
  <si>
    <t>TEAM NAME Britannia</t>
  </si>
  <si>
    <t>Neil Robinson</t>
  </si>
  <si>
    <t>Josh Bellamy</t>
  </si>
  <si>
    <t>TEAM NAME The Deadly Duos</t>
  </si>
  <si>
    <t>Hayden Theriault</t>
  </si>
  <si>
    <t>Rosa Camarata</t>
  </si>
  <si>
    <t>TEAM NAME Bunny Punishers</t>
  </si>
  <si>
    <t>Brendan Parr</t>
  </si>
  <si>
    <t>Wayne Smith</t>
  </si>
  <si>
    <t>TEAM NAME Lefties</t>
  </si>
  <si>
    <t>Josie Barry</t>
  </si>
  <si>
    <t>Nathan Park</t>
  </si>
  <si>
    <t>TEAM NAME Nothing but Leftys</t>
  </si>
  <si>
    <t>Damien Gregson</t>
  </si>
  <si>
    <t>Matthew Rogers</t>
  </si>
  <si>
    <t>TEAM NAME Dat Team</t>
  </si>
  <si>
    <t>Danielle Blunden</t>
  </si>
  <si>
    <t>Trudy Logan</t>
  </si>
  <si>
    <t>TEAM NAME Young Sus</t>
  </si>
  <si>
    <t>Jordon Neil</t>
  </si>
  <si>
    <t>James Lloyd</t>
  </si>
  <si>
    <t>TEAM NAME The Boys</t>
  </si>
  <si>
    <t>Andrew Gebbetis</t>
  </si>
  <si>
    <t>Brady Hardy</t>
  </si>
  <si>
    <t>TEAM NAME The Reds</t>
  </si>
  <si>
    <t>Kevin Jeapes</t>
  </si>
  <si>
    <t>Roy Lings</t>
  </si>
  <si>
    <t>TEAM NAME Bugs Bunny</t>
  </si>
  <si>
    <t>Keegan Kok</t>
  </si>
  <si>
    <t>Kenric Lim</t>
  </si>
  <si>
    <t>TEAM NAME Chasing our Tails</t>
  </si>
  <si>
    <t>Mike Muir</t>
  </si>
  <si>
    <t>Matt Watson</t>
  </si>
  <si>
    <t>TEAM NAME No Strike No Mercy</t>
  </si>
  <si>
    <t>Melchor Sales</t>
  </si>
  <si>
    <t>Benjie Simondo</t>
  </si>
  <si>
    <t>TEAM NAME Heath and Greg</t>
  </si>
  <si>
    <t>Heath Flatters</t>
  </si>
  <si>
    <t>Greg Richardson</t>
  </si>
  <si>
    <t xml:space="preserve">LANE DRAW </t>
  </si>
  <si>
    <t>LANE 12 &amp; 14</t>
  </si>
  <si>
    <t>LANE 19 &amp; 20</t>
  </si>
  <si>
    <t>LANE 21 &amp; 22</t>
  </si>
  <si>
    <t>Dan Kirkwood (158) 63</t>
  </si>
  <si>
    <t>Christine Voigt (163)58</t>
  </si>
  <si>
    <t>Aaron Jackson (189)35</t>
  </si>
  <si>
    <t>Tina Festegiante (123)94</t>
  </si>
  <si>
    <t>Dan Owen (174)48</t>
  </si>
  <si>
    <t>Christian De Lange 169)53</t>
  </si>
  <si>
    <t>Fely Shih (149)71</t>
  </si>
  <si>
    <t>Alyce Flatters (145)74</t>
  </si>
  <si>
    <t>Douglass Kernut (218)9</t>
  </si>
  <si>
    <t>Christopher So (136)82</t>
  </si>
  <si>
    <t>Hayden Theriault (105)110</t>
  </si>
  <si>
    <t>Jon Hartnett (160)61</t>
  </si>
  <si>
    <t>George A (204)21</t>
  </si>
  <si>
    <t>Adam Jackson (187)36</t>
  </si>
  <si>
    <t>Geoff Holloway (119)98</t>
  </si>
  <si>
    <t>Jess Owen (143)76</t>
  </si>
  <si>
    <t>Zarif Azrin (175)47</t>
  </si>
  <si>
    <t>Dilan Selvadurai (213)13</t>
  </si>
  <si>
    <t>Maddy Littlecott (142)77</t>
  </si>
  <si>
    <t>Richard Seow (160)61</t>
  </si>
  <si>
    <t>Leah So (141)78</t>
  </si>
  <si>
    <t>Rosa Camarata (112)104</t>
  </si>
  <si>
    <t>Josie Barry (175)47</t>
  </si>
  <si>
    <t>Danielle Blunden (172)50</t>
  </si>
  <si>
    <t>Andrew Gebbetis  (157)63</t>
  </si>
  <si>
    <t>Keegan Kok (171)51</t>
  </si>
  <si>
    <t>Melchor Sales (170)52</t>
  </si>
  <si>
    <t>Nathan Park (213)13</t>
  </si>
  <si>
    <t>Trudy Logan (150)70</t>
  </si>
  <si>
    <t>Brad Hardy (164)57</t>
  </si>
  <si>
    <t>Kenric Lim (161)60</t>
  </si>
  <si>
    <t>Benji Simondo (159)62</t>
  </si>
  <si>
    <t>Josh Ferster (185) 38</t>
  </si>
  <si>
    <t>Tahnee Ridley (161)60</t>
  </si>
  <si>
    <t>Keith Worsley (186)37</t>
  </si>
  <si>
    <t>Sheree Turner (188)36</t>
  </si>
  <si>
    <t>Lisa Humprheys  (181)42</t>
  </si>
  <si>
    <t>Marco Armenti (167)54</t>
  </si>
  <si>
    <t>Emma Blunden (164)57</t>
  </si>
  <si>
    <t>Benjamin Littlecott (163)58</t>
  </si>
  <si>
    <t>Joshua Bailey (112)104</t>
  </si>
  <si>
    <t>Neil Robinson (159)62</t>
  </si>
  <si>
    <t>Brendan Parr (187)36</t>
  </si>
  <si>
    <t>Andrew Savage (212)14</t>
  </si>
  <si>
    <t>Clint Van Niekerk (190)34</t>
  </si>
  <si>
    <t>Francis Viduja (175)47</t>
  </si>
  <si>
    <t>Martin Turner (161)60</t>
  </si>
  <si>
    <t>Vince Pearson (197)27</t>
  </si>
  <si>
    <t>Tony Armenti (152)68</t>
  </si>
  <si>
    <t>Jordan Richardson (170)52</t>
  </si>
  <si>
    <t>Thomas Strang (139)80</t>
  </si>
  <si>
    <t>Max Holden (86)127</t>
  </si>
  <si>
    <t>Josh Bellamy (194)30</t>
  </si>
  <si>
    <t>Wayne Smith (211)15</t>
  </si>
  <si>
    <t>Damien Gregson (193)31</t>
  </si>
  <si>
    <t>Jordon Neil (197)27</t>
  </si>
  <si>
    <t>Kevin Jeaps (205)20</t>
  </si>
  <si>
    <t>Mike Muir (214)12</t>
  </si>
  <si>
    <t>Health Flatters (183)40</t>
  </si>
  <si>
    <t>Matthew Rogers(196)28</t>
  </si>
  <si>
    <t>James Lloyd (161)60</t>
  </si>
  <si>
    <t>Roy Lings (158)63</t>
  </si>
  <si>
    <t>Matt Watson (216)10</t>
  </si>
  <si>
    <t>Greg Richardson  (172)50</t>
  </si>
  <si>
    <t xml:space="preserve">PAID </t>
  </si>
  <si>
    <t>BALANCE</t>
  </si>
  <si>
    <t>LANE DRAW</t>
  </si>
  <si>
    <t>PAID</t>
  </si>
  <si>
    <t>ENTRY FEE</t>
  </si>
  <si>
    <t>cash</t>
  </si>
  <si>
    <t>Nothing but Leftys</t>
  </si>
  <si>
    <t>Wesley Bassett</t>
  </si>
  <si>
    <t>Split Endz</t>
  </si>
  <si>
    <t>Clinton VanNiekerk</t>
  </si>
  <si>
    <t>Bugs Bunny</t>
  </si>
  <si>
    <t>Kenric Lm</t>
  </si>
  <si>
    <t>Chasing Our Tails</t>
  </si>
  <si>
    <t>Michael Muir</t>
  </si>
  <si>
    <t>Strike Squad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</si>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</sst>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22"/>
      <color theme="1"/>
      <name val="Arial"/>
      <family val="2"/>
    </font>
    <font>
      <sz val="36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4"/>
      <name val="Arial"/>
      <family val="2"/>
    </font>
    <font>
      <b/>
      <sz val="16"/>
      <color theme="4"/>
      <name val="Arial"/>
      <family val="2"/>
    </font>
    <font>
      <b/>
      <sz val="18"/>
      <color theme="4"/>
      <name val="Arial"/>
      <family val="2"/>
    </font>
    <font>
      <b/>
      <sz val="22"/>
      <color rgb="FF505C60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48"/>
      <color rgb="FFFF0000"/>
      <name val="Arial"/>
      <family val="2"/>
    </font>
    <font>
      <b/>
      <sz val="2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Nova"/>
      <family val="2"/>
    </font>
    <font>
      <b/>
      <sz val="11"/>
      <color theme="1"/>
      <name val="Arial Nova"/>
      <family val="2"/>
    </font>
    <font>
      <b/>
      <sz val="10"/>
      <color theme="1"/>
      <name val="Arial Nova"/>
      <family val="2"/>
    </font>
    <font>
      <b/>
      <sz val="10"/>
      <color rgb="FFFF0000"/>
      <name val="Arial Nova"/>
      <family val="2"/>
    </font>
    <font>
      <b/>
      <sz val="9"/>
      <color theme="1"/>
      <name val="Arial Nova"/>
      <family val="2"/>
    </font>
    <font>
      <b/>
      <sz val="11"/>
      <color rgb="FFFF0000"/>
      <name val="Calibri"/>
      <family val="2"/>
      <scheme val="minor"/>
    </font>
    <font>
      <b/>
      <sz val="14"/>
      <color theme="0" tint="-4.9989318521683403E-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505C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hair">
        <color rgb="FF505C60"/>
      </left>
      <right style="hair">
        <color rgb="FF505C60"/>
      </right>
      <top style="hair">
        <color rgb="FF505C60"/>
      </top>
      <bottom style="hair">
        <color rgb="FF505C60"/>
      </bottom>
      <diagonal/>
    </border>
    <border>
      <left style="hair">
        <color rgb="FF505C60"/>
      </left>
      <right/>
      <top style="hair">
        <color rgb="FF505C60"/>
      </top>
      <bottom style="hair">
        <color rgb="FF505C60"/>
      </bottom>
      <diagonal/>
    </border>
    <border>
      <left/>
      <right style="hair">
        <color rgb="FF505C60"/>
      </right>
      <top style="hair">
        <color rgb="FF505C60"/>
      </top>
      <bottom style="hair">
        <color rgb="FF505C60"/>
      </bottom>
      <diagonal/>
    </border>
    <border>
      <left style="hair">
        <color rgb="FF505C60"/>
      </left>
      <right style="hair">
        <color rgb="FF505C60"/>
      </right>
      <top style="hair">
        <color rgb="FF505C60"/>
      </top>
      <bottom/>
      <diagonal/>
    </border>
    <border>
      <left style="hair">
        <color rgb="FF505C60"/>
      </left>
      <right style="hair">
        <color rgb="FF505C60"/>
      </right>
      <top/>
      <bottom style="hair">
        <color rgb="FF505C60"/>
      </bottom>
      <diagonal/>
    </border>
    <border>
      <left/>
      <right/>
      <top style="hair">
        <color rgb="FF505C60"/>
      </top>
      <bottom style="hair">
        <color rgb="FF505C60"/>
      </bottom>
      <diagonal/>
    </border>
    <border>
      <left style="hair">
        <color rgb="FF505C60"/>
      </left>
      <right style="hair">
        <color rgb="FF505C60"/>
      </right>
      <top/>
      <bottom/>
      <diagonal/>
    </border>
    <border>
      <left style="hair">
        <color rgb="FF505C60"/>
      </left>
      <right/>
      <top style="hair">
        <color rgb="FF505C60"/>
      </top>
      <bottom/>
      <diagonal/>
    </border>
    <border>
      <left/>
      <right style="hair">
        <color rgb="FF505C60"/>
      </right>
      <top style="hair">
        <color rgb="FF505C60"/>
      </top>
      <bottom/>
      <diagonal/>
    </border>
    <border>
      <left style="hair">
        <color rgb="FF505C60"/>
      </left>
      <right/>
      <top/>
      <bottom/>
      <diagonal/>
    </border>
    <border>
      <left/>
      <right style="hair">
        <color rgb="FF505C60"/>
      </right>
      <top/>
      <bottom/>
      <diagonal/>
    </border>
    <border>
      <left style="hair">
        <color rgb="FF505C60"/>
      </left>
      <right/>
      <top/>
      <bottom style="hair">
        <color rgb="FF505C60"/>
      </bottom>
      <diagonal/>
    </border>
    <border>
      <left/>
      <right style="hair">
        <color rgb="FF505C60"/>
      </right>
      <top/>
      <bottom style="hair">
        <color rgb="FF505C60"/>
      </bottom>
      <diagonal/>
    </border>
    <border>
      <left/>
      <right/>
      <top style="hair">
        <color rgb="FF505C60"/>
      </top>
      <bottom/>
      <diagonal/>
    </border>
    <border>
      <left/>
      <right/>
      <top/>
      <bottom style="hair">
        <color rgb="FF505C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219">
    <xf numFmtId="0" fontId="0" fillId="0" borderId="0" xfId="0"/>
    <xf numFmtId="0" fontId="1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4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9" fontId="11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3" fillId="2" borderId="15" xfId="0" applyFont="1" applyFill="1" applyBorder="1" applyAlignment="1"/>
    <xf numFmtId="0" fontId="6" fillId="2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vertical="center" textRotation="90"/>
    </xf>
    <xf numFmtId="0" fontId="4" fillId="10" borderId="0" xfId="0" applyFont="1" applyFill="1" applyBorder="1" applyAlignment="1">
      <alignment vertical="center" textRotation="90"/>
    </xf>
    <xf numFmtId="0" fontId="4" fillId="11" borderId="0" xfId="0" applyFont="1" applyFill="1" applyBorder="1" applyAlignment="1">
      <alignment vertical="center" textRotation="90"/>
    </xf>
    <xf numFmtId="0" fontId="4" fillId="11" borderId="11" xfId="0" applyFont="1" applyFill="1" applyBorder="1" applyAlignment="1">
      <alignment vertical="center" textRotation="90"/>
    </xf>
    <xf numFmtId="0" fontId="1" fillId="11" borderId="1" xfId="0" applyFont="1" applyFill="1" applyBorder="1"/>
    <xf numFmtId="0" fontId="13" fillId="2" borderId="8" xfId="0" applyFont="1" applyFill="1" applyBorder="1" applyAlignment="1"/>
    <xf numFmtId="0" fontId="13" fillId="2" borderId="7" xfId="0" applyFont="1" applyFill="1" applyBorder="1" applyAlignment="1"/>
    <xf numFmtId="0" fontId="9" fillId="11" borderId="10" xfId="0" applyFont="1" applyFill="1" applyBorder="1" applyAlignment="1">
      <alignment vertical="center" textRotation="90"/>
    </xf>
    <xf numFmtId="0" fontId="9" fillId="10" borderId="10" xfId="0" applyFont="1" applyFill="1" applyBorder="1" applyAlignment="1">
      <alignment vertical="center" textRotation="90"/>
    </xf>
    <xf numFmtId="0" fontId="13" fillId="0" borderId="1" xfId="0" applyFont="1" applyBorder="1"/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9" fillId="11" borderId="0" xfId="0" applyFont="1" applyFill="1" applyBorder="1" applyAlignment="1">
      <alignment vertical="center" textRotation="90"/>
    </xf>
    <xf numFmtId="0" fontId="9" fillId="10" borderId="0" xfId="0" applyFont="1" applyFill="1" applyBorder="1" applyAlignment="1">
      <alignment vertical="center" textRotation="90"/>
    </xf>
    <xf numFmtId="0" fontId="13" fillId="4" borderId="1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/>
    </xf>
    <xf numFmtId="0" fontId="1" fillId="12" borderId="1" xfId="0" applyFont="1" applyFill="1" applyBorder="1"/>
    <xf numFmtId="0" fontId="4" fillId="9" borderId="2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1" fillId="2" borderId="15" xfId="0" applyFont="1" applyFill="1" applyBorder="1" applyAlignment="1"/>
    <xf numFmtId="0" fontId="1" fillId="2" borderId="13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5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/>
    <xf numFmtId="0" fontId="1" fillId="2" borderId="10" xfId="0" applyFont="1" applyFill="1" applyBorder="1" applyAlignment="1"/>
    <xf numFmtId="0" fontId="1" fillId="2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4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8" fillId="0" borderId="0" xfId="0" applyFont="1" applyAlignment="1">
      <alignment horizontal="center" vertical="center" wrapText="1"/>
    </xf>
    <xf numFmtId="0" fontId="29" fillId="0" borderId="0" xfId="0" applyFont="1"/>
    <xf numFmtId="0" fontId="0" fillId="15" borderId="0" xfId="0" applyFill="1"/>
    <xf numFmtId="0" fontId="24" fillId="0" borderId="0" xfId="0" applyFont="1"/>
    <xf numFmtId="0" fontId="30" fillId="0" borderId="0" xfId="0" applyFont="1"/>
    <xf numFmtId="0" fontId="4" fillId="9" borderId="16" xfId="0" applyFont="1" applyFill="1" applyBorder="1" applyAlignment="1">
      <alignment vertical="center"/>
    </xf>
    <xf numFmtId="0" fontId="1" fillId="9" borderId="16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left" vertical="center"/>
    </xf>
    <xf numFmtId="0" fontId="13" fillId="2" borderId="10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/>
    <xf numFmtId="44" fontId="5" fillId="2" borderId="16" xfId="1" applyFont="1" applyFill="1" applyBorder="1" applyAlignment="1">
      <alignment horizontal="center"/>
    </xf>
    <xf numFmtId="44" fontId="4" fillId="9" borderId="16" xfId="1" applyFont="1" applyFill="1" applyBorder="1" applyAlignment="1">
      <alignment vertical="center"/>
    </xf>
    <xf numFmtId="44" fontId="1" fillId="9" borderId="16" xfId="1" applyFont="1" applyFill="1" applyBorder="1" applyAlignment="1">
      <alignment horizontal="left" vertical="center"/>
    </xf>
    <xf numFmtId="44" fontId="4" fillId="4" borderId="16" xfId="1" applyFont="1" applyFill="1" applyBorder="1" applyAlignment="1">
      <alignment vertical="center"/>
    </xf>
    <xf numFmtId="44" fontId="1" fillId="4" borderId="16" xfId="1" applyFont="1" applyFill="1" applyBorder="1" applyAlignment="1">
      <alignment horizontal="left" vertical="center"/>
    </xf>
    <xf numFmtId="44" fontId="4" fillId="10" borderId="0" xfId="1" applyFont="1" applyFill="1" applyBorder="1" applyAlignment="1">
      <alignment vertical="center" textRotation="90"/>
    </xf>
    <xf numFmtId="44" fontId="1" fillId="4" borderId="1" xfId="1" applyFont="1" applyFill="1" applyBorder="1"/>
    <xf numFmtId="44" fontId="1" fillId="0" borderId="1" xfId="1" applyFont="1" applyBorder="1"/>
    <xf numFmtId="44" fontId="31" fillId="2" borderId="16" xfId="1" applyFont="1" applyFill="1" applyBorder="1" applyAlignment="1">
      <alignment horizontal="center"/>
    </xf>
    <xf numFmtId="44" fontId="5" fillId="2" borderId="16" xfId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44" fontId="31" fillId="2" borderId="16" xfId="1" applyFont="1" applyFill="1" applyBorder="1" applyAlignment="1">
      <alignment horizontal="center" wrapText="1"/>
    </xf>
    <xf numFmtId="0" fontId="31" fillId="2" borderId="16" xfId="0" applyFont="1" applyFill="1" applyBorder="1" applyAlignment="1">
      <alignment horizontal="center" wrapText="1"/>
    </xf>
    <xf numFmtId="0" fontId="4" fillId="9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 textRotation="90"/>
    </xf>
    <xf numFmtId="0" fontId="4" fillId="10" borderId="0" xfId="0" applyFont="1" applyFill="1" applyBorder="1" applyAlignment="1">
      <alignment horizontal="center" vertical="center" textRotation="90"/>
    </xf>
    <xf numFmtId="44" fontId="4" fillId="11" borderId="0" xfId="1" applyNumberFormat="1" applyFont="1" applyFill="1" applyBorder="1" applyAlignment="1">
      <alignment vertical="center"/>
    </xf>
    <xf numFmtId="44" fontId="4" fillId="11" borderId="0" xfId="1" applyFont="1" applyFill="1" applyBorder="1" applyAlignment="1">
      <alignment vertical="center"/>
    </xf>
    <xf numFmtId="0" fontId="4" fillId="12" borderId="4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12" borderId="1" xfId="0" applyFont="1" applyFill="1" applyBorder="1"/>
    <xf numFmtId="0" fontId="1" fillId="1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textRotation="90"/>
    </xf>
    <xf numFmtId="0" fontId="9" fillId="9" borderId="16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textRotation="90"/>
    </xf>
    <xf numFmtId="0" fontId="9" fillId="4" borderId="16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textRotation="90" wrapText="1"/>
    </xf>
    <xf numFmtId="0" fontId="9" fillId="4" borderId="5" xfId="0" applyFont="1" applyFill="1" applyBorder="1" applyAlignment="1">
      <alignment horizontal="center" vertical="center" textRotation="90" wrapText="1"/>
    </xf>
    <xf numFmtId="0" fontId="17" fillId="4" borderId="4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textRotation="90" wrapText="1"/>
    </xf>
    <xf numFmtId="0" fontId="9" fillId="9" borderId="7" xfId="0" applyFont="1" applyFill="1" applyBorder="1" applyAlignment="1">
      <alignment horizontal="center" vertical="center" textRotation="90" wrapText="1"/>
    </xf>
    <xf numFmtId="0" fontId="9" fillId="9" borderId="5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textRotation="90"/>
    </xf>
    <xf numFmtId="0" fontId="9" fillId="9" borderId="7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7" fillId="8" borderId="23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5" fillId="9" borderId="20" xfId="0" applyFont="1" applyFill="1" applyBorder="1" applyAlignment="1">
      <alignment horizontal="center" vertical="center" wrapText="1"/>
    </xf>
    <xf numFmtId="0" fontId="25" fillId="9" borderId="21" xfId="0" applyFont="1" applyFill="1" applyBorder="1" applyAlignment="1">
      <alignment horizontal="center" vertical="center" wrapText="1"/>
    </xf>
    <xf numFmtId="0" fontId="25" fillId="9" borderId="22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66CC"/>
      <color rgb="FF505C60"/>
      <color rgb="FFFEF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81642</xdr:rowOff>
    </xdr:from>
    <xdr:to>
      <xdr:col>1</xdr:col>
      <xdr:colOff>1740808</xdr:colOff>
      <xdr:row>0</xdr:row>
      <xdr:rowOff>888208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642"/>
          <a:ext cx="2053772" cy="806566"/>
        </a:xfrm>
        <a:prstGeom prst="rect">
          <a:avLst/>
        </a:prstGeom>
      </xdr:spPr>
    </xdr:pic>
    <xdr:clientData/>
  </xdr:twoCellAnchor>
  <xdr:oneCellAnchor>
    <xdr:from>
      <xdr:col>13</xdr:col>
      <xdr:colOff>13607</xdr:colOff>
      <xdr:row>0</xdr:row>
      <xdr:rowOff>353786</xdr:rowOff>
    </xdr:from>
    <xdr:ext cx="3215918" cy="2000250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64393" y="353786"/>
          <a:ext cx="3215918" cy="2000250"/>
        </a:xfrm>
        <a:prstGeom prst="rect">
          <a:avLst/>
        </a:prstGeom>
      </xdr:spPr>
    </xdr:pic>
    <xdr:clientData/>
  </xdr:oneCellAnchor>
  <xdr:oneCellAnchor>
    <xdr:from>
      <xdr:col>13</xdr:col>
      <xdr:colOff>2722</xdr:colOff>
      <xdr:row>4</xdr:row>
      <xdr:rowOff>111579</xdr:rowOff>
    </xdr:from>
    <xdr:ext cx="3215918" cy="2000250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3043" y="1866900"/>
          <a:ext cx="3215918" cy="2000250"/>
        </a:xfrm>
        <a:prstGeom prst="rect">
          <a:avLst/>
        </a:prstGeom>
      </xdr:spPr>
    </xdr:pic>
    <xdr:clientData/>
  </xdr:oneCellAnchor>
  <xdr:oneCellAnchor>
    <xdr:from>
      <xdr:col>13</xdr:col>
      <xdr:colOff>16329</xdr:colOff>
      <xdr:row>11</xdr:row>
      <xdr:rowOff>29936</xdr:rowOff>
    </xdr:from>
    <xdr:ext cx="3215918" cy="2000250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06650" y="3690257"/>
          <a:ext cx="3215918" cy="2000250"/>
        </a:xfrm>
        <a:prstGeom prst="rect">
          <a:avLst/>
        </a:prstGeom>
      </xdr:spPr>
    </xdr:pic>
    <xdr:clientData/>
  </xdr:oneCellAnchor>
  <xdr:oneCellAnchor>
    <xdr:from>
      <xdr:col>13</xdr:col>
      <xdr:colOff>16329</xdr:colOff>
      <xdr:row>17</xdr:row>
      <xdr:rowOff>206828</xdr:rowOff>
    </xdr:from>
    <xdr:ext cx="3215918" cy="2000250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06650" y="5500007"/>
          <a:ext cx="3215918" cy="2000250"/>
        </a:xfrm>
        <a:prstGeom prst="rect">
          <a:avLst/>
        </a:prstGeom>
      </xdr:spPr>
    </xdr:pic>
    <xdr:clientData/>
  </xdr:oneCellAnchor>
  <xdr:oneCellAnchor>
    <xdr:from>
      <xdr:col>13</xdr:col>
      <xdr:colOff>2721</xdr:colOff>
      <xdr:row>24</xdr:row>
      <xdr:rowOff>152400</xdr:rowOff>
    </xdr:from>
    <xdr:ext cx="3215918" cy="2000250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3042" y="7350579"/>
          <a:ext cx="3215918" cy="2000250"/>
        </a:xfrm>
        <a:prstGeom prst="rect">
          <a:avLst/>
        </a:prstGeom>
      </xdr:spPr>
    </xdr:pic>
    <xdr:clientData/>
  </xdr:oneCellAnchor>
  <xdr:oneCellAnchor>
    <xdr:from>
      <xdr:col>13</xdr:col>
      <xdr:colOff>2721</xdr:colOff>
      <xdr:row>31</xdr:row>
      <xdr:rowOff>70757</xdr:rowOff>
    </xdr:from>
    <xdr:ext cx="3215918" cy="2000250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3042" y="9173936"/>
          <a:ext cx="3215918" cy="2000250"/>
        </a:xfrm>
        <a:prstGeom prst="rect">
          <a:avLst/>
        </a:prstGeom>
      </xdr:spPr>
    </xdr:pic>
    <xdr:clientData/>
  </xdr:oneCellAnchor>
  <xdr:oneCellAnchor>
    <xdr:from>
      <xdr:col>13</xdr:col>
      <xdr:colOff>2721</xdr:colOff>
      <xdr:row>37</xdr:row>
      <xdr:rowOff>234043</xdr:rowOff>
    </xdr:from>
    <xdr:ext cx="3215918" cy="2000250"/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3042" y="10970079"/>
          <a:ext cx="3215918" cy="2000250"/>
        </a:xfrm>
        <a:prstGeom prst="rect">
          <a:avLst/>
        </a:prstGeom>
      </xdr:spPr>
    </xdr:pic>
    <xdr:clientData/>
  </xdr:oneCellAnchor>
  <xdr:oneCellAnchor>
    <xdr:from>
      <xdr:col>12</xdr:col>
      <xdr:colOff>4016827</xdr:colOff>
      <xdr:row>44</xdr:row>
      <xdr:rowOff>166006</xdr:rowOff>
    </xdr:from>
    <xdr:ext cx="3215918" cy="2106385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79434" y="12807042"/>
          <a:ext cx="3215918" cy="210638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199791</xdr:colOff>
      <xdr:row>14</xdr:row>
      <xdr:rowOff>12196</xdr:rowOff>
    </xdr:from>
    <xdr:to>
      <xdr:col>53</xdr:col>
      <xdr:colOff>3093555</xdr:colOff>
      <xdr:row>18</xdr:row>
      <xdr:rowOff>46470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98" y="4665839"/>
          <a:ext cx="2893764" cy="112284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</xdr:rowOff>
    </xdr:from>
    <xdr:to>
      <xdr:col>1</xdr:col>
      <xdr:colOff>1959883</xdr:colOff>
      <xdr:row>0</xdr:row>
      <xdr:rowOff>806567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"/>
          <a:ext cx="2047875" cy="806566"/>
        </a:xfrm>
        <a:prstGeom prst="rect">
          <a:avLst/>
        </a:prstGeom>
      </xdr:spPr>
    </xdr:pic>
    <xdr:clientData/>
  </xdr:twoCellAnchor>
  <xdr:twoCellAnchor editAs="oneCell">
    <xdr:from>
      <xdr:col>53</xdr:col>
      <xdr:colOff>158664</xdr:colOff>
      <xdr:row>24</xdr:row>
      <xdr:rowOff>116842</xdr:rowOff>
    </xdr:from>
    <xdr:to>
      <xdr:col>53</xdr:col>
      <xdr:colOff>3084510</xdr:colOff>
      <xdr:row>28</xdr:row>
      <xdr:rowOff>168162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88249" y="7204880"/>
          <a:ext cx="2925846" cy="1133987"/>
        </a:xfrm>
        <a:prstGeom prst="rect">
          <a:avLst/>
        </a:prstGeom>
      </xdr:spPr>
    </xdr:pic>
    <xdr:clientData/>
  </xdr:twoCellAnchor>
  <xdr:oneCellAnchor>
    <xdr:from>
      <xdr:col>53</xdr:col>
      <xdr:colOff>640773</xdr:colOff>
      <xdr:row>3</xdr:row>
      <xdr:rowOff>209056</xdr:rowOff>
    </xdr:from>
    <xdr:ext cx="1536247" cy="603055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26364" y="1733056"/>
          <a:ext cx="1536247" cy="60305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242074</xdr:colOff>
      <xdr:row>15</xdr:row>
      <xdr:rowOff>203279</xdr:rowOff>
    </xdr:from>
    <xdr:to>
      <xdr:col>15</xdr:col>
      <xdr:colOff>464633</xdr:colOff>
      <xdr:row>18</xdr:row>
      <xdr:rowOff>142260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2440" y="4512761"/>
          <a:ext cx="2034633" cy="810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1349463</xdr:colOff>
      <xdr:row>0</xdr:row>
      <xdr:rowOff>806566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642" cy="806566"/>
        </a:xfrm>
        <a:prstGeom prst="rect">
          <a:avLst/>
        </a:prstGeom>
      </xdr:spPr>
    </xdr:pic>
    <xdr:clientData/>
  </xdr:twoCellAnchor>
  <xdr:twoCellAnchor editAs="oneCell">
    <xdr:from>
      <xdr:col>12</xdr:col>
      <xdr:colOff>130098</xdr:colOff>
      <xdr:row>0</xdr:row>
      <xdr:rowOff>132653</xdr:rowOff>
    </xdr:from>
    <xdr:to>
      <xdr:col>15</xdr:col>
      <xdr:colOff>429494</xdr:colOff>
      <xdr:row>1</xdr:row>
      <xdr:rowOff>166571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0464" y="132653"/>
          <a:ext cx="2111470" cy="8586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199791</xdr:colOff>
      <xdr:row>14</xdr:row>
      <xdr:rowOff>12196</xdr:rowOff>
    </xdr:from>
    <xdr:to>
      <xdr:col>27</xdr:col>
      <xdr:colOff>3093555</xdr:colOff>
      <xdr:row>18</xdr:row>
      <xdr:rowOff>46470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79741" y="4708021"/>
          <a:ext cx="2893764" cy="1139174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</xdr:rowOff>
    </xdr:from>
    <xdr:to>
      <xdr:col>2</xdr:col>
      <xdr:colOff>258990</xdr:colOff>
      <xdr:row>0</xdr:row>
      <xdr:rowOff>806567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"/>
          <a:ext cx="2049690" cy="806566"/>
        </a:xfrm>
        <a:prstGeom prst="rect">
          <a:avLst/>
        </a:prstGeom>
      </xdr:spPr>
    </xdr:pic>
    <xdr:clientData/>
  </xdr:twoCellAnchor>
  <xdr:twoCellAnchor editAs="oneCell">
    <xdr:from>
      <xdr:col>27</xdr:col>
      <xdr:colOff>40822</xdr:colOff>
      <xdr:row>5</xdr:row>
      <xdr:rowOff>176893</xdr:rowOff>
    </xdr:from>
    <xdr:to>
      <xdr:col>27</xdr:col>
      <xdr:colOff>2966668</xdr:colOff>
      <xdr:row>9</xdr:row>
      <xdr:rowOff>228213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22210A-2952-4A02-BF7A-6FF296EC2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6393" y="2381250"/>
          <a:ext cx="2925846" cy="11398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149148</xdr:colOff>
      <xdr:row>11</xdr:row>
      <xdr:rowOff>1138355</xdr:rowOff>
    </xdr:from>
    <xdr:to>
      <xdr:col>15</xdr:col>
      <xdr:colOff>371708</xdr:colOff>
      <xdr:row>11</xdr:row>
      <xdr:rowOff>1948525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B65606-CCB3-43D5-B32D-8E0B2237E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959" y="5157440"/>
          <a:ext cx="2034633" cy="810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11616</xdr:rowOff>
    </xdr:from>
    <xdr:to>
      <xdr:col>2</xdr:col>
      <xdr:colOff>1338843</xdr:colOff>
      <xdr:row>0</xdr:row>
      <xdr:rowOff>818182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FE90AC-832B-4B5C-BDE6-18838777A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16"/>
          <a:ext cx="2070642" cy="806566"/>
        </a:xfrm>
        <a:prstGeom prst="rect">
          <a:avLst/>
        </a:prstGeom>
      </xdr:spPr>
    </xdr:pic>
    <xdr:clientData/>
  </xdr:twoCellAnchor>
  <xdr:twoCellAnchor editAs="oneCell">
    <xdr:from>
      <xdr:col>12</xdr:col>
      <xdr:colOff>130098</xdr:colOff>
      <xdr:row>0</xdr:row>
      <xdr:rowOff>132653</xdr:rowOff>
    </xdr:from>
    <xdr:to>
      <xdr:col>15</xdr:col>
      <xdr:colOff>429495</xdr:colOff>
      <xdr:row>1</xdr:row>
      <xdr:rowOff>166571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B42F6D-92BF-48C2-B3FF-1FCFB1F3B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48" y="132653"/>
          <a:ext cx="2128197" cy="853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E656"/>
  <sheetViews>
    <sheetView topLeftCell="A17" zoomScale="70" zoomScaleNormal="70" workbookViewId="0">
      <selection activeCell="M53" sqref="M53"/>
    </sheetView>
  </sheetViews>
  <sheetFormatPr defaultColWidth="9.140625" defaultRowHeight="15" x14ac:dyDescent="0.2"/>
  <cols>
    <col min="1" max="1" width="4.7109375" style="37" customWidth="1"/>
    <col min="2" max="2" width="44" style="1" customWidth="1"/>
    <col min="3" max="3" width="15.42578125" style="104" customWidth="1"/>
    <col min="4" max="4" width="15.5703125" style="104" customWidth="1"/>
    <col min="5" max="5" width="16.28515625" style="104" bestFit="1" customWidth="1"/>
    <col min="6" max="6" width="12.85546875" style="9" customWidth="1"/>
    <col min="7" max="7" width="6.42578125" style="1" customWidth="1"/>
    <col min="8" max="8" width="4.7109375" style="37" customWidth="1"/>
    <col min="9" max="9" width="38.140625" style="1" customWidth="1"/>
    <col min="10" max="10" width="15.85546875" style="104" bestFit="1" customWidth="1"/>
    <col min="11" max="11" width="15.42578125" style="104" bestFit="1" customWidth="1"/>
    <col min="12" max="12" width="16.28515625" style="104" bestFit="1" customWidth="1"/>
    <col min="13" max="13" width="14.42578125" style="9" customWidth="1"/>
    <col min="14" max="14" width="46.7109375" style="1" customWidth="1"/>
    <col min="15" max="16384" width="9.140625" style="1"/>
  </cols>
  <sheetData>
    <row r="1" spans="1:31" ht="79.5" customHeight="1" x14ac:dyDescent="0.2">
      <c r="A1" s="123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41"/>
    </row>
    <row r="2" spans="1:31" ht="25.5" customHeight="1" x14ac:dyDescent="0.2">
      <c r="A2" s="73"/>
      <c r="B2" s="144" t="s">
        <v>79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2"/>
    </row>
    <row r="3" spans="1:31" ht="19.5" customHeight="1" x14ac:dyDescent="0.2">
      <c r="A3" s="33"/>
      <c r="B3" s="131" t="s">
        <v>12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42"/>
    </row>
    <row r="4" spans="1:31" ht="40.5" customHeight="1" x14ac:dyDescent="0.25">
      <c r="A4" s="93"/>
      <c r="B4" s="94"/>
      <c r="C4" s="106" t="s">
        <v>252</v>
      </c>
      <c r="D4" s="97" t="s">
        <v>248</v>
      </c>
      <c r="E4" s="97" t="s">
        <v>249</v>
      </c>
      <c r="F4" s="107" t="s">
        <v>250</v>
      </c>
      <c r="G4" s="125"/>
      <c r="H4" s="95"/>
      <c r="I4" s="96"/>
      <c r="J4" s="108" t="s">
        <v>252</v>
      </c>
      <c r="K4" s="105" t="s">
        <v>251</v>
      </c>
      <c r="L4" s="105" t="s">
        <v>249</v>
      </c>
      <c r="M4" s="109" t="s">
        <v>250</v>
      </c>
      <c r="N4" s="142"/>
    </row>
    <row r="5" spans="1:31" ht="21.95" customHeight="1" x14ac:dyDescent="0.2">
      <c r="A5" s="127" t="s">
        <v>16</v>
      </c>
      <c r="B5" s="89" t="s">
        <v>85</v>
      </c>
      <c r="C5" s="98"/>
      <c r="D5" s="98"/>
      <c r="E5" s="98"/>
      <c r="F5" s="110">
        <v>1</v>
      </c>
      <c r="G5" s="125"/>
      <c r="H5" s="128" t="s">
        <v>17</v>
      </c>
      <c r="I5" s="89" t="s">
        <v>132</v>
      </c>
      <c r="J5" s="98"/>
      <c r="K5" s="98"/>
      <c r="L5" s="98"/>
      <c r="M5" s="110">
        <v>17</v>
      </c>
      <c r="N5" s="142"/>
    </row>
    <row r="6" spans="1:31" ht="21.95" customHeight="1" x14ac:dyDescent="0.2">
      <c r="A6" s="127"/>
      <c r="B6" s="90" t="s">
        <v>86</v>
      </c>
      <c r="C6" s="99">
        <v>110</v>
      </c>
      <c r="D6" s="99">
        <v>110</v>
      </c>
      <c r="E6" s="99">
        <v>0</v>
      </c>
      <c r="F6" s="111" t="s">
        <v>73</v>
      </c>
      <c r="G6" s="125"/>
      <c r="H6" s="128"/>
      <c r="I6" s="90" t="s">
        <v>133</v>
      </c>
      <c r="J6" s="99">
        <v>110</v>
      </c>
      <c r="K6" s="99">
        <v>110</v>
      </c>
      <c r="L6" s="99">
        <f>J6-K6</f>
        <v>0</v>
      </c>
      <c r="M6" s="110"/>
      <c r="N6" s="142"/>
    </row>
    <row r="7" spans="1:31" ht="21.95" customHeight="1" x14ac:dyDescent="0.2">
      <c r="A7" s="127"/>
      <c r="B7" s="90" t="s">
        <v>87</v>
      </c>
      <c r="C7" s="99">
        <v>110</v>
      </c>
      <c r="D7" s="99">
        <v>110</v>
      </c>
      <c r="E7" s="99">
        <f>C7-D7</f>
        <v>0</v>
      </c>
      <c r="F7" s="111"/>
      <c r="G7" s="125"/>
      <c r="H7" s="128"/>
      <c r="I7" s="90" t="s">
        <v>134</v>
      </c>
      <c r="J7" s="99">
        <v>110</v>
      </c>
      <c r="K7" s="99">
        <v>110</v>
      </c>
      <c r="L7" s="99">
        <f t="shared" ref="L7:L52" si="0">J7-K7</f>
        <v>0</v>
      </c>
      <c r="M7" s="110"/>
      <c r="N7" s="142"/>
    </row>
    <row r="8" spans="1:31" s="5" customFormat="1" ht="21.95" customHeight="1" x14ac:dyDescent="0.2">
      <c r="A8" s="129" t="s">
        <v>19</v>
      </c>
      <c r="B8" s="91" t="s">
        <v>88</v>
      </c>
      <c r="C8" s="100"/>
      <c r="D8" s="100"/>
      <c r="E8" s="99" t="s">
        <v>73</v>
      </c>
      <c r="F8" s="112">
        <v>2</v>
      </c>
      <c r="G8" s="125"/>
      <c r="H8" s="130" t="s">
        <v>20</v>
      </c>
      <c r="I8" s="91" t="s">
        <v>135</v>
      </c>
      <c r="J8" s="100"/>
      <c r="K8" s="100"/>
      <c r="L8" s="99" t="s">
        <v>73</v>
      </c>
      <c r="M8" s="112">
        <v>18</v>
      </c>
      <c r="N8" s="142"/>
    </row>
    <row r="9" spans="1:31" s="5" customFormat="1" ht="21.95" customHeight="1" x14ac:dyDescent="0.2">
      <c r="A9" s="129"/>
      <c r="B9" s="92" t="s">
        <v>89</v>
      </c>
      <c r="C9" s="101">
        <v>110</v>
      </c>
      <c r="D9" s="101">
        <v>110</v>
      </c>
      <c r="E9" s="99">
        <f t="shared" ref="E9:E52" si="1">C9-D9</f>
        <v>0</v>
      </c>
      <c r="F9" s="113"/>
      <c r="G9" s="125"/>
      <c r="H9" s="130"/>
      <c r="I9" s="92" t="s">
        <v>136</v>
      </c>
      <c r="J9" s="101">
        <v>110</v>
      </c>
      <c r="K9" s="101">
        <v>110</v>
      </c>
      <c r="L9" s="99">
        <f t="shared" si="0"/>
        <v>0</v>
      </c>
      <c r="M9" s="112"/>
      <c r="N9" s="142"/>
      <c r="P9" s="132" t="s">
        <v>84</v>
      </c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</row>
    <row r="10" spans="1:31" s="5" customFormat="1" ht="21.95" customHeight="1" x14ac:dyDescent="0.2">
      <c r="A10" s="129"/>
      <c r="B10" s="92" t="s">
        <v>90</v>
      </c>
      <c r="C10" s="101">
        <v>110</v>
      </c>
      <c r="D10" s="101">
        <v>110</v>
      </c>
      <c r="E10" s="99">
        <f t="shared" si="1"/>
        <v>0</v>
      </c>
      <c r="F10" s="113"/>
      <c r="G10" s="125"/>
      <c r="H10" s="130"/>
      <c r="I10" s="92" t="s">
        <v>137</v>
      </c>
      <c r="J10" s="101">
        <v>110</v>
      </c>
      <c r="K10" s="101">
        <v>110</v>
      </c>
      <c r="L10" s="99">
        <f t="shared" si="0"/>
        <v>0</v>
      </c>
      <c r="M10" s="112"/>
      <c r="N10" s="142"/>
      <c r="P10" s="135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21.95" customHeight="1" x14ac:dyDescent="0.2">
      <c r="A11" s="127" t="s">
        <v>21</v>
      </c>
      <c r="B11" s="89" t="s">
        <v>91</v>
      </c>
      <c r="C11" s="98"/>
      <c r="D11" s="98"/>
      <c r="E11" s="99" t="s">
        <v>73</v>
      </c>
      <c r="F11" s="110">
        <v>3</v>
      </c>
      <c r="G11" s="125"/>
      <c r="H11" s="128" t="s">
        <v>22</v>
      </c>
      <c r="I11" s="89" t="s">
        <v>138</v>
      </c>
      <c r="J11" s="98"/>
      <c r="K11" s="98"/>
      <c r="L11" s="99" t="s">
        <v>73</v>
      </c>
      <c r="M11" s="110">
        <v>19</v>
      </c>
      <c r="N11" s="142"/>
      <c r="P11" s="135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7"/>
    </row>
    <row r="12" spans="1:31" ht="21.95" customHeight="1" x14ac:dyDescent="0.2">
      <c r="A12" s="127"/>
      <c r="B12" s="90" t="s">
        <v>92</v>
      </c>
      <c r="C12" s="99">
        <v>110</v>
      </c>
      <c r="D12" s="99">
        <v>110</v>
      </c>
      <c r="E12" s="99">
        <f t="shared" si="1"/>
        <v>0</v>
      </c>
      <c r="F12" s="111"/>
      <c r="G12" s="125"/>
      <c r="H12" s="128"/>
      <c r="I12" s="90" t="s">
        <v>139</v>
      </c>
      <c r="J12" s="99">
        <v>110</v>
      </c>
      <c r="K12" s="99">
        <v>110</v>
      </c>
      <c r="L12" s="99">
        <f t="shared" si="0"/>
        <v>0</v>
      </c>
      <c r="M12" s="111"/>
      <c r="N12" s="142"/>
      <c r="P12" s="135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</row>
    <row r="13" spans="1:31" ht="21.95" customHeight="1" x14ac:dyDescent="0.2">
      <c r="A13" s="127"/>
      <c r="B13" s="90" t="s">
        <v>93</v>
      </c>
      <c r="C13" s="99">
        <v>110</v>
      </c>
      <c r="D13" s="99">
        <v>110</v>
      </c>
      <c r="E13" s="99">
        <f t="shared" si="1"/>
        <v>0</v>
      </c>
      <c r="F13" s="111"/>
      <c r="G13" s="125"/>
      <c r="H13" s="128"/>
      <c r="I13" s="90" t="s">
        <v>140</v>
      </c>
      <c r="J13" s="99">
        <v>110</v>
      </c>
      <c r="K13" s="99">
        <v>110</v>
      </c>
      <c r="L13" s="99">
        <f t="shared" si="0"/>
        <v>0</v>
      </c>
      <c r="M13" s="111"/>
      <c r="N13" s="142"/>
      <c r="P13" s="135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7"/>
    </row>
    <row r="14" spans="1:31" s="5" customFormat="1" ht="21.95" customHeight="1" x14ac:dyDescent="0.2">
      <c r="A14" s="129" t="s">
        <v>24</v>
      </c>
      <c r="B14" s="91" t="s">
        <v>94</v>
      </c>
      <c r="C14" s="100"/>
      <c r="D14" s="100"/>
      <c r="E14" s="99" t="s">
        <v>73</v>
      </c>
      <c r="F14" s="112">
        <v>4</v>
      </c>
      <c r="G14" s="125"/>
      <c r="H14" s="130" t="s">
        <v>23</v>
      </c>
      <c r="I14" s="91" t="s">
        <v>141</v>
      </c>
      <c r="J14" s="100"/>
      <c r="K14" s="100"/>
      <c r="L14" s="99" t="s">
        <v>73</v>
      </c>
      <c r="M14" s="112">
        <v>20</v>
      </c>
      <c r="N14" s="142"/>
      <c r="P14" s="135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</row>
    <row r="15" spans="1:31" s="5" customFormat="1" ht="21.95" customHeight="1" x14ac:dyDescent="0.2">
      <c r="A15" s="129"/>
      <c r="B15" s="92" t="s">
        <v>95</v>
      </c>
      <c r="C15" s="101">
        <v>110</v>
      </c>
      <c r="D15" s="101">
        <v>110</v>
      </c>
      <c r="E15" s="99">
        <f t="shared" si="1"/>
        <v>0</v>
      </c>
      <c r="F15" s="113"/>
      <c r="G15" s="125"/>
      <c r="H15" s="130"/>
      <c r="I15" s="92" t="s">
        <v>142</v>
      </c>
      <c r="J15" s="101">
        <v>110</v>
      </c>
      <c r="K15" s="101">
        <v>110</v>
      </c>
      <c r="L15" s="99">
        <f t="shared" si="0"/>
        <v>0</v>
      </c>
      <c r="M15" s="113"/>
      <c r="N15" s="142"/>
      <c r="P15" s="135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</row>
    <row r="16" spans="1:31" s="5" customFormat="1" ht="21.95" customHeight="1" x14ac:dyDescent="0.2">
      <c r="A16" s="129"/>
      <c r="B16" s="92" t="s">
        <v>96</v>
      </c>
      <c r="C16" s="101">
        <v>110</v>
      </c>
      <c r="D16" s="101">
        <v>110</v>
      </c>
      <c r="E16" s="99">
        <f t="shared" si="1"/>
        <v>0</v>
      </c>
      <c r="F16" s="113"/>
      <c r="G16" s="125"/>
      <c r="H16" s="130"/>
      <c r="I16" s="92" t="s">
        <v>143</v>
      </c>
      <c r="J16" s="101">
        <v>110</v>
      </c>
      <c r="K16" s="101">
        <v>110</v>
      </c>
      <c r="L16" s="99">
        <f t="shared" si="0"/>
        <v>0</v>
      </c>
      <c r="M16" s="113"/>
      <c r="N16" s="142"/>
      <c r="P16" s="135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</row>
    <row r="17" spans="1:31" ht="21.95" customHeight="1" x14ac:dyDescent="0.2">
      <c r="A17" s="127" t="s">
        <v>25</v>
      </c>
      <c r="B17" s="89" t="s">
        <v>97</v>
      </c>
      <c r="C17" s="98"/>
      <c r="D17" s="98"/>
      <c r="E17" s="99" t="s">
        <v>73</v>
      </c>
      <c r="F17" s="110">
        <v>5</v>
      </c>
      <c r="G17" s="125"/>
      <c r="H17" s="128" t="s">
        <v>26</v>
      </c>
      <c r="I17" s="89" t="s">
        <v>144</v>
      </c>
      <c r="J17" s="98"/>
      <c r="K17" s="98"/>
      <c r="L17" s="99" t="s">
        <v>73</v>
      </c>
      <c r="M17" s="110">
        <v>21</v>
      </c>
      <c r="N17" s="142"/>
      <c r="P17" s="135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7"/>
    </row>
    <row r="18" spans="1:31" ht="21.95" customHeight="1" x14ac:dyDescent="0.2">
      <c r="A18" s="127"/>
      <c r="B18" s="90" t="s">
        <v>98</v>
      </c>
      <c r="C18" s="99">
        <v>110</v>
      </c>
      <c r="D18" s="99">
        <v>110</v>
      </c>
      <c r="E18" s="99">
        <f t="shared" si="1"/>
        <v>0</v>
      </c>
      <c r="F18" s="111"/>
      <c r="G18" s="125"/>
      <c r="H18" s="128"/>
      <c r="I18" s="90" t="s">
        <v>145</v>
      </c>
      <c r="J18" s="99">
        <v>110</v>
      </c>
      <c r="K18" s="99">
        <v>110</v>
      </c>
      <c r="L18" s="99">
        <f t="shared" si="0"/>
        <v>0</v>
      </c>
      <c r="M18" s="111"/>
      <c r="N18" s="142"/>
      <c r="P18" s="135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</row>
    <row r="19" spans="1:31" ht="21.95" customHeight="1" x14ac:dyDescent="0.2">
      <c r="A19" s="127"/>
      <c r="B19" s="90" t="s">
        <v>99</v>
      </c>
      <c r="C19" s="99">
        <v>110</v>
      </c>
      <c r="D19" s="99">
        <v>110</v>
      </c>
      <c r="E19" s="99">
        <f t="shared" si="1"/>
        <v>0</v>
      </c>
      <c r="F19" s="111"/>
      <c r="G19" s="125"/>
      <c r="H19" s="128"/>
      <c r="I19" s="90" t="s">
        <v>146</v>
      </c>
      <c r="J19" s="99">
        <v>110</v>
      </c>
      <c r="K19" s="99">
        <v>110</v>
      </c>
      <c r="L19" s="99">
        <f t="shared" si="0"/>
        <v>0</v>
      </c>
      <c r="M19" s="111"/>
      <c r="N19" s="142"/>
      <c r="P19" s="135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7"/>
    </row>
    <row r="20" spans="1:31" s="5" customFormat="1" ht="21.95" customHeight="1" x14ac:dyDescent="0.2">
      <c r="A20" s="129" t="s">
        <v>27</v>
      </c>
      <c r="B20" s="91" t="s">
        <v>91</v>
      </c>
      <c r="C20" s="100"/>
      <c r="D20" s="100"/>
      <c r="E20" s="99" t="s">
        <v>73</v>
      </c>
      <c r="F20" s="112">
        <v>6</v>
      </c>
      <c r="G20" s="125"/>
      <c r="H20" s="130" t="s">
        <v>28</v>
      </c>
      <c r="I20" s="91" t="s">
        <v>147</v>
      </c>
      <c r="J20" s="100"/>
      <c r="K20" s="100"/>
      <c r="L20" s="99" t="s">
        <v>73</v>
      </c>
      <c r="M20" s="112">
        <v>22</v>
      </c>
      <c r="N20" s="142"/>
      <c r="P20" s="135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</row>
    <row r="21" spans="1:31" s="5" customFormat="1" ht="21.95" customHeight="1" x14ac:dyDescent="0.2">
      <c r="A21" s="129"/>
      <c r="B21" s="92" t="s">
        <v>100</v>
      </c>
      <c r="C21" s="101">
        <v>110</v>
      </c>
      <c r="D21" s="101">
        <v>110</v>
      </c>
      <c r="E21" s="99">
        <f t="shared" si="1"/>
        <v>0</v>
      </c>
      <c r="F21" s="113"/>
      <c r="G21" s="125"/>
      <c r="H21" s="130"/>
      <c r="I21" s="92" t="s">
        <v>148</v>
      </c>
      <c r="J21" s="101">
        <v>110</v>
      </c>
      <c r="K21" s="101">
        <v>110</v>
      </c>
      <c r="L21" s="99">
        <f t="shared" si="0"/>
        <v>0</v>
      </c>
      <c r="M21" s="113"/>
      <c r="N21" s="142"/>
      <c r="P21" s="135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7"/>
    </row>
    <row r="22" spans="1:31" s="5" customFormat="1" ht="21.95" customHeight="1" x14ac:dyDescent="0.2">
      <c r="A22" s="129"/>
      <c r="B22" s="92" t="s">
        <v>101</v>
      </c>
      <c r="C22" s="101">
        <v>110</v>
      </c>
      <c r="D22" s="101">
        <v>110</v>
      </c>
      <c r="E22" s="99">
        <f t="shared" si="1"/>
        <v>0</v>
      </c>
      <c r="F22" s="113"/>
      <c r="G22" s="125"/>
      <c r="H22" s="130"/>
      <c r="I22" s="92" t="s">
        <v>149</v>
      </c>
      <c r="J22" s="101">
        <v>110</v>
      </c>
      <c r="K22" s="101">
        <v>110</v>
      </c>
      <c r="L22" s="99">
        <f t="shared" si="0"/>
        <v>0</v>
      </c>
      <c r="M22" s="113"/>
      <c r="N22" s="142"/>
      <c r="P22" s="135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</row>
    <row r="23" spans="1:31" ht="21.95" customHeight="1" x14ac:dyDescent="0.2">
      <c r="A23" s="127" t="s">
        <v>29</v>
      </c>
      <c r="B23" s="89" t="s">
        <v>102</v>
      </c>
      <c r="C23" s="98"/>
      <c r="D23" s="98"/>
      <c r="E23" s="99" t="s">
        <v>73</v>
      </c>
      <c r="F23" s="110">
        <v>7</v>
      </c>
      <c r="G23" s="125"/>
      <c r="H23" s="128" t="s">
        <v>30</v>
      </c>
      <c r="I23" s="89" t="s">
        <v>150</v>
      </c>
      <c r="J23" s="98"/>
      <c r="K23" s="98"/>
      <c r="L23" s="99" t="s">
        <v>73</v>
      </c>
      <c r="M23" s="110">
        <v>1</v>
      </c>
      <c r="N23" s="142"/>
      <c r="P23" s="135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7"/>
    </row>
    <row r="24" spans="1:31" ht="21.95" customHeight="1" x14ac:dyDescent="0.2">
      <c r="A24" s="127"/>
      <c r="B24" s="90" t="s">
        <v>103</v>
      </c>
      <c r="C24" s="99">
        <v>110</v>
      </c>
      <c r="D24" s="99">
        <v>110</v>
      </c>
      <c r="E24" s="99">
        <f t="shared" si="1"/>
        <v>0</v>
      </c>
      <c r="F24" s="111"/>
      <c r="G24" s="125"/>
      <c r="H24" s="128"/>
      <c r="I24" s="90" t="s">
        <v>151</v>
      </c>
      <c r="J24" s="99">
        <v>110</v>
      </c>
      <c r="K24" s="99">
        <v>110</v>
      </c>
      <c r="L24" s="99">
        <f t="shared" si="0"/>
        <v>0</v>
      </c>
      <c r="M24" s="111" t="s">
        <v>253</v>
      </c>
      <c r="N24" s="142"/>
      <c r="P24" s="135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7"/>
    </row>
    <row r="25" spans="1:31" ht="21.95" customHeight="1" x14ac:dyDescent="0.2">
      <c r="A25" s="127"/>
      <c r="B25" s="90" t="s">
        <v>104</v>
      </c>
      <c r="C25" s="99">
        <v>110</v>
      </c>
      <c r="D25" s="99">
        <v>110</v>
      </c>
      <c r="E25" s="99">
        <f t="shared" si="1"/>
        <v>0</v>
      </c>
      <c r="F25" s="111"/>
      <c r="G25" s="125"/>
      <c r="H25" s="128"/>
      <c r="I25" s="90" t="s">
        <v>152</v>
      </c>
      <c r="J25" s="99">
        <v>110</v>
      </c>
      <c r="K25" s="99">
        <v>110</v>
      </c>
      <c r="L25" s="99">
        <f t="shared" si="0"/>
        <v>0</v>
      </c>
      <c r="M25" s="111"/>
      <c r="N25" s="142"/>
      <c r="P25" s="138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40"/>
    </row>
    <row r="26" spans="1:31" s="5" customFormat="1" ht="21.95" customHeight="1" x14ac:dyDescent="0.2">
      <c r="A26" s="129" t="s">
        <v>32</v>
      </c>
      <c r="B26" s="91" t="s">
        <v>105</v>
      </c>
      <c r="C26" s="100"/>
      <c r="D26" s="100"/>
      <c r="E26" s="99" t="s">
        <v>73</v>
      </c>
      <c r="F26" s="112">
        <v>8</v>
      </c>
      <c r="G26" s="125"/>
      <c r="H26" s="130" t="s">
        <v>33</v>
      </c>
      <c r="I26" s="91" t="s">
        <v>153</v>
      </c>
      <c r="J26" s="100"/>
      <c r="K26" s="100"/>
      <c r="L26" s="99" t="s">
        <v>73</v>
      </c>
      <c r="M26" s="112">
        <v>2</v>
      </c>
      <c r="N26" s="142"/>
    </row>
    <row r="27" spans="1:31" s="5" customFormat="1" ht="21.95" customHeight="1" x14ac:dyDescent="0.2">
      <c r="A27" s="129"/>
      <c r="B27" s="92" t="s">
        <v>106</v>
      </c>
      <c r="C27" s="101">
        <v>110</v>
      </c>
      <c r="D27" s="101">
        <v>110</v>
      </c>
      <c r="E27" s="99">
        <f t="shared" si="1"/>
        <v>0</v>
      </c>
      <c r="F27" s="113"/>
      <c r="G27" s="125"/>
      <c r="H27" s="130"/>
      <c r="I27" s="92" t="s">
        <v>154</v>
      </c>
      <c r="J27" s="101">
        <v>110</v>
      </c>
      <c r="K27" s="101">
        <v>110</v>
      </c>
      <c r="L27" s="99">
        <f t="shared" si="0"/>
        <v>0</v>
      </c>
      <c r="M27" s="113"/>
      <c r="N27" s="142"/>
    </row>
    <row r="28" spans="1:31" s="5" customFormat="1" ht="21.95" customHeight="1" x14ac:dyDescent="0.2">
      <c r="A28" s="129"/>
      <c r="B28" s="92" t="s">
        <v>107</v>
      </c>
      <c r="C28" s="101">
        <v>110</v>
      </c>
      <c r="D28" s="101">
        <v>110</v>
      </c>
      <c r="E28" s="99">
        <f t="shared" si="1"/>
        <v>0</v>
      </c>
      <c r="F28" s="113"/>
      <c r="G28" s="125"/>
      <c r="H28" s="130"/>
      <c r="I28" s="92" t="s">
        <v>155</v>
      </c>
      <c r="J28" s="101">
        <v>110</v>
      </c>
      <c r="K28" s="101">
        <v>110</v>
      </c>
      <c r="L28" s="99">
        <f t="shared" si="0"/>
        <v>0</v>
      </c>
      <c r="M28" s="113"/>
      <c r="N28" s="142"/>
    </row>
    <row r="29" spans="1:31" ht="21.95" customHeight="1" x14ac:dyDescent="0.2">
      <c r="A29" s="127" t="s">
        <v>35</v>
      </c>
      <c r="B29" s="89" t="s">
        <v>108</v>
      </c>
      <c r="C29" s="98"/>
      <c r="D29" s="98"/>
      <c r="E29" s="99" t="s">
        <v>73</v>
      </c>
      <c r="F29" s="110">
        <v>9</v>
      </c>
      <c r="G29" s="125"/>
      <c r="H29" s="128" t="s">
        <v>36</v>
      </c>
      <c r="I29" s="89" t="s">
        <v>156</v>
      </c>
      <c r="J29" s="98"/>
      <c r="K29" s="98"/>
      <c r="L29" s="99" t="s">
        <v>73</v>
      </c>
      <c r="M29" s="110">
        <v>5</v>
      </c>
      <c r="N29" s="142"/>
    </row>
    <row r="30" spans="1:31" ht="21.95" customHeight="1" x14ac:dyDescent="0.2">
      <c r="A30" s="127"/>
      <c r="B30" s="90" t="s">
        <v>109</v>
      </c>
      <c r="C30" s="99">
        <v>110</v>
      </c>
      <c r="D30" s="99">
        <v>110</v>
      </c>
      <c r="E30" s="99">
        <f t="shared" si="1"/>
        <v>0</v>
      </c>
      <c r="F30" s="111"/>
      <c r="G30" s="125"/>
      <c r="H30" s="128"/>
      <c r="I30" s="90" t="s">
        <v>157</v>
      </c>
      <c r="J30" s="99">
        <v>110</v>
      </c>
      <c r="K30" s="99">
        <v>110</v>
      </c>
      <c r="L30" s="99">
        <f t="shared" si="0"/>
        <v>0</v>
      </c>
      <c r="M30" s="111"/>
      <c r="N30" s="142"/>
    </row>
    <row r="31" spans="1:31" ht="21.95" customHeight="1" x14ac:dyDescent="0.2">
      <c r="A31" s="127"/>
      <c r="B31" s="90" t="s">
        <v>110</v>
      </c>
      <c r="C31" s="99">
        <v>110</v>
      </c>
      <c r="D31" s="99">
        <v>110</v>
      </c>
      <c r="E31" s="99">
        <f t="shared" si="1"/>
        <v>0</v>
      </c>
      <c r="F31" s="111"/>
      <c r="G31" s="125"/>
      <c r="H31" s="128"/>
      <c r="I31" s="90" t="s">
        <v>158</v>
      </c>
      <c r="J31" s="99">
        <v>110</v>
      </c>
      <c r="K31" s="99">
        <v>110</v>
      </c>
      <c r="L31" s="99">
        <f t="shared" si="0"/>
        <v>0</v>
      </c>
      <c r="M31" s="111"/>
      <c r="N31" s="142"/>
    </row>
    <row r="32" spans="1:31" s="5" customFormat="1" ht="21.95" customHeight="1" x14ac:dyDescent="0.2">
      <c r="A32" s="129" t="s">
        <v>37</v>
      </c>
      <c r="B32" s="91" t="s">
        <v>111</v>
      </c>
      <c r="C32" s="100"/>
      <c r="D32" s="100"/>
      <c r="E32" s="99" t="s">
        <v>73</v>
      </c>
      <c r="F32" s="112">
        <v>10</v>
      </c>
      <c r="G32" s="125"/>
      <c r="H32" s="130" t="s">
        <v>38</v>
      </c>
      <c r="I32" s="91" t="s">
        <v>159</v>
      </c>
      <c r="J32" s="100"/>
      <c r="K32" s="100"/>
      <c r="L32" s="99" t="s">
        <v>73</v>
      </c>
      <c r="M32" s="112">
        <v>6</v>
      </c>
      <c r="N32" s="142"/>
    </row>
    <row r="33" spans="1:14" s="5" customFormat="1" ht="21.95" customHeight="1" x14ac:dyDescent="0.2">
      <c r="A33" s="129"/>
      <c r="B33" s="92" t="s">
        <v>112</v>
      </c>
      <c r="C33" s="101">
        <v>110</v>
      </c>
      <c r="D33" s="101">
        <v>110</v>
      </c>
      <c r="E33" s="99">
        <f t="shared" si="1"/>
        <v>0</v>
      </c>
      <c r="F33" s="113"/>
      <c r="G33" s="125"/>
      <c r="H33" s="130"/>
      <c r="I33" s="92" t="s">
        <v>160</v>
      </c>
      <c r="J33" s="101">
        <v>110</v>
      </c>
      <c r="K33" s="101">
        <v>110</v>
      </c>
      <c r="L33" s="99">
        <f t="shared" si="0"/>
        <v>0</v>
      </c>
      <c r="M33" s="113"/>
      <c r="N33" s="142"/>
    </row>
    <row r="34" spans="1:14" s="5" customFormat="1" ht="21.95" customHeight="1" x14ac:dyDescent="0.2">
      <c r="A34" s="129"/>
      <c r="B34" s="92" t="s">
        <v>113</v>
      </c>
      <c r="C34" s="101">
        <v>110</v>
      </c>
      <c r="D34" s="101">
        <v>110</v>
      </c>
      <c r="E34" s="99">
        <f t="shared" si="1"/>
        <v>0</v>
      </c>
      <c r="F34" s="113"/>
      <c r="G34" s="125"/>
      <c r="H34" s="130"/>
      <c r="I34" s="92" t="s">
        <v>161</v>
      </c>
      <c r="J34" s="101">
        <v>110</v>
      </c>
      <c r="K34" s="101">
        <v>110</v>
      </c>
      <c r="L34" s="99">
        <f t="shared" si="0"/>
        <v>0</v>
      </c>
      <c r="M34" s="113"/>
      <c r="N34" s="142"/>
    </row>
    <row r="35" spans="1:14" ht="21.95" customHeight="1" x14ac:dyDescent="0.2">
      <c r="A35" s="127" t="s">
        <v>31</v>
      </c>
      <c r="B35" s="89" t="s">
        <v>114</v>
      </c>
      <c r="C35" s="98"/>
      <c r="D35" s="98"/>
      <c r="E35" s="99" t="s">
        <v>73</v>
      </c>
      <c r="F35" s="110">
        <v>11</v>
      </c>
      <c r="G35" s="125"/>
      <c r="H35" s="128" t="s">
        <v>39</v>
      </c>
      <c r="I35" s="89" t="s">
        <v>162</v>
      </c>
      <c r="J35" s="98"/>
      <c r="K35" s="98"/>
      <c r="L35" s="99" t="s">
        <v>73</v>
      </c>
      <c r="M35" s="110">
        <v>9</v>
      </c>
      <c r="N35" s="142"/>
    </row>
    <row r="36" spans="1:14" ht="21.95" customHeight="1" x14ac:dyDescent="0.2">
      <c r="A36" s="127"/>
      <c r="B36" s="90" t="s">
        <v>115</v>
      </c>
      <c r="C36" s="99">
        <v>110</v>
      </c>
      <c r="D36" s="99">
        <v>110</v>
      </c>
      <c r="E36" s="99">
        <f t="shared" si="1"/>
        <v>0</v>
      </c>
      <c r="F36" s="111"/>
      <c r="G36" s="125"/>
      <c r="H36" s="128"/>
      <c r="I36" s="90" t="s">
        <v>163</v>
      </c>
      <c r="J36" s="99">
        <v>110</v>
      </c>
      <c r="K36" s="99">
        <v>110</v>
      </c>
      <c r="L36" s="99">
        <f t="shared" si="0"/>
        <v>0</v>
      </c>
      <c r="M36" s="111"/>
      <c r="N36" s="142"/>
    </row>
    <row r="37" spans="1:14" ht="21.95" customHeight="1" x14ac:dyDescent="0.2">
      <c r="A37" s="127"/>
      <c r="B37" s="90" t="s">
        <v>116</v>
      </c>
      <c r="C37" s="99">
        <v>110</v>
      </c>
      <c r="D37" s="99">
        <v>110</v>
      </c>
      <c r="E37" s="99">
        <f t="shared" si="1"/>
        <v>0</v>
      </c>
      <c r="F37" s="111"/>
      <c r="G37" s="125"/>
      <c r="H37" s="128"/>
      <c r="I37" s="90" t="s">
        <v>164</v>
      </c>
      <c r="J37" s="99">
        <v>110</v>
      </c>
      <c r="K37" s="99">
        <v>110</v>
      </c>
      <c r="L37" s="99">
        <v>0</v>
      </c>
      <c r="M37" s="111"/>
      <c r="N37" s="142"/>
    </row>
    <row r="38" spans="1:14" s="5" customFormat="1" ht="21.95" customHeight="1" x14ac:dyDescent="0.2">
      <c r="A38" s="129" t="s">
        <v>40</v>
      </c>
      <c r="B38" s="91" t="s">
        <v>117</v>
      </c>
      <c r="C38" s="100"/>
      <c r="D38" s="100"/>
      <c r="E38" s="99"/>
      <c r="F38" s="112">
        <v>12</v>
      </c>
      <c r="G38" s="125"/>
      <c r="H38" s="130" t="s">
        <v>41</v>
      </c>
      <c r="I38" s="91" t="s">
        <v>165</v>
      </c>
      <c r="J38" s="100"/>
      <c r="K38" s="100"/>
      <c r="L38" s="99" t="s">
        <v>73</v>
      </c>
      <c r="M38" s="112">
        <v>10</v>
      </c>
      <c r="N38" s="142"/>
    </row>
    <row r="39" spans="1:14" s="5" customFormat="1" ht="21.95" customHeight="1" x14ac:dyDescent="0.2">
      <c r="A39" s="129"/>
      <c r="B39" s="92" t="s">
        <v>118</v>
      </c>
      <c r="C39" s="101">
        <v>110</v>
      </c>
      <c r="D39" s="101">
        <v>110</v>
      </c>
      <c r="E39" s="99">
        <f t="shared" si="1"/>
        <v>0</v>
      </c>
      <c r="F39" s="113"/>
      <c r="G39" s="125"/>
      <c r="H39" s="130"/>
      <c r="I39" s="92" t="s">
        <v>166</v>
      </c>
      <c r="J39" s="101">
        <v>110</v>
      </c>
      <c r="K39" s="101">
        <v>110</v>
      </c>
      <c r="L39" s="99">
        <f t="shared" si="0"/>
        <v>0</v>
      </c>
      <c r="M39" s="113"/>
      <c r="N39" s="142"/>
    </row>
    <row r="40" spans="1:14" s="5" customFormat="1" ht="21.95" customHeight="1" x14ac:dyDescent="0.2">
      <c r="A40" s="129"/>
      <c r="B40" s="92" t="s">
        <v>119</v>
      </c>
      <c r="C40" s="101">
        <v>110</v>
      </c>
      <c r="D40" s="101">
        <v>110</v>
      </c>
      <c r="E40" s="99">
        <v>0</v>
      </c>
      <c r="F40" s="113"/>
      <c r="G40" s="125"/>
      <c r="H40" s="130"/>
      <c r="I40" s="92" t="s">
        <v>167</v>
      </c>
      <c r="J40" s="101">
        <v>110</v>
      </c>
      <c r="K40" s="101">
        <v>110</v>
      </c>
      <c r="L40" s="99">
        <f t="shared" si="0"/>
        <v>0</v>
      </c>
      <c r="M40" s="113"/>
      <c r="N40" s="142"/>
    </row>
    <row r="41" spans="1:14" ht="21.95" customHeight="1" x14ac:dyDescent="0.2">
      <c r="A41" s="127" t="s">
        <v>42</v>
      </c>
      <c r="B41" s="89" t="s">
        <v>120</v>
      </c>
      <c r="C41" s="98"/>
      <c r="D41" s="98"/>
      <c r="E41" s="99" t="s">
        <v>73</v>
      </c>
      <c r="F41" s="110">
        <v>13</v>
      </c>
      <c r="G41" s="125"/>
      <c r="H41" s="130" t="s">
        <v>43</v>
      </c>
      <c r="I41" s="89" t="s">
        <v>168</v>
      </c>
      <c r="J41" s="98"/>
      <c r="K41" s="98"/>
      <c r="L41" s="99" t="s">
        <v>73</v>
      </c>
      <c r="M41" s="110">
        <v>13</v>
      </c>
      <c r="N41" s="142"/>
    </row>
    <row r="42" spans="1:14" ht="21.95" customHeight="1" x14ac:dyDescent="0.2">
      <c r="A42" s="127"/>
      <c r="B42" s="90" t="s">
        <v>121</v>
      </c>
      <c r="C42" s="99">
        <v>110</v>
      </c>
      <c r="D42" s="99">
        <v>110</v>
      </c>
      <c r="E42" s="99">
        <f t="shared" si="1"/>
        <v>0</v>
      </c>
      <c r="F42" s="111"/>
      <c r="G42" s="125"/>
      <c r="H42" s="130"/>
      <c r="I42" s="92" t="s">
        <v>169</v>
      </c>
      <c r="J42" s="101">
        <v>110</v>
      </c>
      <c r="K42" s="101">
        <v>110</v>
      </c>
      <c r="L42" s="99">
        <f t="shared" si="0"/>
        <v>0</v>
      </c>
      <c r="M42" s="113"/>
      <c r="N42" s="142"/>
    </row>
    <row r="43" spans="1:14" ht="21.95" customHeight="1" x14ac:dyDescent="0.2">
      <c r="A43" s="127"/>
      <c r="B43" s="90" t="s">
        <v>122</v>
      </c>
      <c r="C43" s="99">
        <v>110</v>
      </c>
      <c r="D43" s="99">
        <v>110</v>
      </c>
      <c r="E43" s="99">
        <f t="shared" si="1"/>
        <v>0</v>
      </c>
      <c r="F43" s="111"/>
      <c r="G43" s="125"/>
      <c r="H43" s="130"/>
      <c r="I43" s="92" t="s">
        <v>170</v>
      </c>
      <c r="J43" s="101">
        <v>110</v>
      </c>
      <c r="K43" s="101">
        <v>110</v>
      </c>
      <c r="L43" s="99">
        <f t="shared" si="0"/>
        <v>0</v>
      </c>
      <c r="M43" s="113"/>
      <c r="N43" s="142"/>
    </row>
    <row r="44" spans="1:14" s="5" customFormat="1" ht="21.95" customHeight="1" x14ac:dyDescent="0.2">
      <c r="A44" s="129" t="s">
        <v>34</v>
      </c>
      <c r="B44" s="91" t="s">
        <v>123</v>
      </c>
      <c r="C44" s="100"/>
      <c r="D44" s="100"/>
      <c r="E44" s="99" t="s">
        <v>73</v>
      </c>
      <c r="F44" s="112">
        <v>14</v>
      </c>
      <c r="G44" s="125"/>
      <c r="H44" s="130" t="s">
        <v>44</v>
      </c>
      <c r="I44" s="91" t="s">
        <v>171</v>
      </c>
      <c r="J44" s="100"/>
      <c r="K44" s="100"/>
      <c r="L44" s="99" t="s">
        <v>73</v>
      </c>
      <c r="M44" s="112">
        <v>14</v>
      </c>
      <c r="N44" s="142"/>
    </row>
    <row r="45" spans="1:14" s="5" customFormat="1" ht="21.95" customHeight="1" x14ac:dyDescent="0.2">
      <c r="A45" s="129"/>
      <c r="B45" s="92" t="s">
        <v>124</v>
      </c>
      <c r="C45" s="101">
        <v>110</v>
      </c>
      <c r="D45" s="101">
        <v>110</v>
      </c>
      <c r="E45" s="99">
        <f t="shared" si="1"/>
        <v>0</v>
      </c>
      <c r="F45" s="113"/>
      <c r="G45" s="125"/>
      <c r="H45" s="130"/>
      <c r="I45" s="92" t="s">
        <v>172</v>
      </c>
      <c r="J45" s="101">
        <v>110</v>
      </c>
      <c r="K45" s="101">
        <v>110</v>
      </c>
      <c r="L45" s="99">
        <f t="shared" si="0"/>
        <v>0</v>
      </c>
      <c r="M45" s="113"/>
      <c r="N45" s="142"/>
    </row>
    <row r="46" spans="1:14" s="5" customFormat="1" ht="21.95" customHeight="1" x14ac:dyDescent="0.2">
      <c r="A46" s="129"/>
      <c r="B46" s="92" t="s">
        <v>125</v>
      </c>
      <c r="C46" s="101">
        <v>110</v>
      </c>
      <c r="D46" s="101">
        <v>110</v>
      </c>
      <c r="E46" s="99">
        <f t="shared" si="1"/>
        <v>0</v>
      </c>
      <c r="F46" s="113"/>
      <c r="G46" s="125"/>
      <c r="H46" s="130"/>
      <c r="I46" s="92" t="s">
        <v>173</v>
      </c>
      <c r="J46" s="101">
        <v>110</v>
      </c>
      <c r="K46" s="101">
        <v>110</v>
      </c>
      <c r="L46" s="99">
        <f t="shared" si="0"/>
        <v>0</v>
      </c>
      <c r="M46" s="113"/>
      <c r="N46" s="142"/>
    </row>
    <row r="47" spans="1:14" ht="21.95" customHeight="1" x14ac:dyDescent="0.2">
      <c r="A47" s="127" t="s">
        <v>45</v>
      </c>
      <c r="B47" s="89" t="s">
        <v>126</v>
      </c>
      <c r="C47" s="98"/>
      <c r="D47" s="98"/>
      <c r="E47" s="99" t="s">
        <v>73</v>
      </c>
      <c r="F47" s="110">
        <v>15</v>
      </c>
      <c r="G47" s="125"/>
      <c r="H47" s="130" t="s">
        <v>46</v>
      </c>
      <c r="I47" s="89" t="s">
        <v>174</v>
      </c>
      <c r="J47" s="98"/>
      <c r="K47" s="98"/>
      <c r="L47" s="99" t="s">
        <v>73</v>
      </c>
      <c r="M47" s="110">
        <v>17</v>
      </c>
      <c r="N47" s="142"/>
    </row>
    <row r="48" spans="1:14" ht="21.95" customHeight="1" x14ac:dyDescent="0.2">
      <c r="A48" s="127"/>
      <c r="B48" s="90" t="s">
        <v>127</v>
      </c>
      <c r="C48" s="99">
        <v>110</v>
      </c>
      <c r="D48" s="99">
        <v>110</v>
      </c>
      <c r="E48" s="99">
        <f t="shared" si="1"/>
        <v>0</v>
      </c>
      <c r="F48" s="111"/>
      <c r="G48" s="125"/>
      <c r="H48" s="130"/>
      <c r="I48" s="92" t="s">
        <v>175</v>
      </c>
      <c r="J48" s="101">
        <v>110</v>
      </c>
      <c r="K48" s="101">
        <v>110</v>
      </c>
      <c r="L48" s="99">
        <f t="shared" si="0"/>
        <v>0</v>
      </c>
      <c r="M48" s="113"/>
      <c r="N48" s="142"/>
    </row>
    <row r="49" spans="1:14" ht="21.95" customHeight="1" x14ac:dyDescent="0.2">
      <c r="A49" s="127"/>
      <c r="B49" s="90" t="s">
        <v>128</v>
      </c>
      <c r="C49" s="99">
        <v>110</v>
      </c>
      <c r="D49" s="99">
        <v>110</v>
      </c>
      <c r="E49" s="99">
        <f t="shared" si="1"/>
        <v>0</v>
      </c>
      <c r="F49" s="111"/>
      <c r="G49" s="125"/>
      <c r="H49" s="130"/>
      <c r="I49" s="92" t="s">
        <v>176</v>
      </c>
      <c r="J49" s="101">
        <v>110</v>
      </c>
      <c r="K49" s="101">
        <v>110</v>
      </c>
      <c r="L49" s="99">
        <f t="shared" si="0"/>
        <v>0</v>
      </c>
      <c r="M49" s="113"/>
      <c r="N49" s="142"/>
    </row>
    <row r="50" spans="1:14" s="5" customFormat="1" ht="21.95" customHeight="1" x14ac:dyDescent="0.2">
      <c r="A50" s="129" t="s">
        <v>18</v>
      </c>
      <c r="B50" s="91" t="s">
        <v>129</v>
      </c>
      <c r="C50" s="100"/>
      <c r="D50" s="100"/>
      <c r="E50" s="99" t="s">
        <v>73</v>
      </c>
      <c r="F50" s="112">
        <v>16</v>
      </c>
      <c r="G50" s="125"/>
      <c r="H50" s="130" t="s">
        <v>47</v>
      </c>
      <c r="I50" s="91" t="s">
        <v>177</v>
      </c>
      <c r="J50" s="100"/>
      <c r="K50" s="100"/>
      <c r="L50" s="99" t="s">
        <v>73</v>
      </c>
      <c r="M50" s="112">
        <v>18</v>
      </c>
      <c r="N50" s="142"/>
    </row>
    <row r="51" spans="1:14" s="5" customFormat="1" ht="21.95" customHeight="1" x14ac:dyDescent="0.2">
      <c r="A51" s="129"/>
      <c r="B51" s="92" t="s">
        <v>130</v>
      </c>
      <c r="C51" s="101">
        <v>110</v>
      </c>
      <c r="D51" s="101">
        <v>110</v>
      </c>
      <c r="E51" s="99">
        <f t="shared" si="1"/>
        <v>0</v>
      </c>
      <c r="F51" s="113"/>
      <c r="G51" s="125"/>
      <c r="H51" s="130"/>
      <c r="I51" s="92" t="s">
        <v>178</v>
      </c>
      <c r="J51" s="101">
        <v>110</v>
      </c>
      <c r="K51" s="101">
        <v>110</v>
      </c>
      <c r="L51" s="99">
        <f t="shared" si="0"/>
        <v>0</v>
      </c>
      <c r="M51" s="113"/>
      <c r="N51" s="142"/>
    </row>
    <row r="52" spans="1:14" s="5" customFormat="1" ht="21.95" customHeight="1" x14ac:dyDescent="0.2">
      <c r="A52" s="129"/>
      <c r="B52" s="92" t="s">
        <v>131</v>
      </c>
      <c r="C52" s="101">
        <v>110</v>
      </c>
      <c r="D52" s="101">
        <v>110</v>
      </c>
      <c r="E52" s="99">
        <f t="shared" si="1"/>
        <v>0</v>
      </c>
      <c r="F52" s="113"/>
      <c r="G52" s="126"/>
      <c r="H52" s="130"/>
      <c r="I52" s="92" t="s">
        <v>179</v>
      </c>
      <c r="J52" s="101">
        <v>110</v>
      </c>
      <c r="K52" s="101">
        <v>110</v>
      </c>
      <c r="L52" s="99">
        <f t="shared" si="0"/>
        <v>0</v>
      </c>
      <c r="M52" s="113"/>
      <c r="N52" s="143"/>
    </row>
    <row r="53" spans="1:14" s="32" customFormat="1" ht="36.75" customHeight="1" x14ac:dyDescent="0.2">
      <c r="A53" s="35"/>
      <c r="B53" s="30"/>
      <c r="C53" s="116">
        <f>SUM(C9:C52)</f>
        <v>3300</v>
      </c>
      <c r="D53" s="116">
        <f>SUM(D9:D52)</f>
        <v>3300</v>
      </c>
      <c r="E53" s="116">
        <f>SUM(E9:E52)</f>
        <v>0</v>
      </c>
      <c r="F53" s="114"/>
      <c r="G53" s="30"/>
      <c r="H53" s="41"/>
      <c r="I53" s="30"/>
      <c r="J53" s="117">
        <f>SUM(J6:J52)</f>
        <v>3520</v>
      </c>
      <c r="K53" s="117">
        <f t="shared" ref="K53:L53" si="2">SUM(K6:K52)</f>
        <v>3520</v>
      </c>
      <c r="L53" s="117">
        <f t="shared" si="2"/>
        <v>0</v>
      </c>
      <c r="M53" s="114"/>
      <c r="N53" s="31"/>
    </row>
    <row r="54" spans="1:14" s="28" customFormat="1" ht="20.100000000000001" customHeight="1" x14ac:dyDescent="0.25">
      <c r="A54" s="36"/>
      <c r="B54" s="29"/>
      <c r="C54" s="102"/>
      <c r="D54" s="102"/>
      <c r="E54" s="102"/>
      <c r="F54" s="115"/>
      <c r="G54" s="29"/>
      <c r="H54" s="42"/>
      <c r="I54" s="29"/>
      <c r="J54" s="102"/>
      <c r="K54" s="102"/>
      <c r="L54" s="102"/>
      <c r="M54" s="115"/>
      <c r="N54" s="29"/>
    </row>
    <row r="55" spans="1:14" s="28" customFormat="1" ht="20.100000000000001" customHeight="1" x14ac:dyDescent="0.25">
      <c r="A55" s="36"/>
      <c r="B55" s="29"/>
      <c r="C55" s="102"/>
      <c r="D55" s="102"/>
      <c r="E55" s="102"/>
      <c r="F55" s="115"/>
      <c r="G55" s="29"/>
      <c r="H55" s="42"/>
      <c r="I55" s="29"/>
      <c r="J55" s="102"/>
      <c r="K55" s="102"/>
      <c r="L55" s="102"/>
      <c r="M55" s="115"/>
      <c r="N55" s="29"/>
    </row>
    <row r="56" spans="1:14" s="28" customFormat="1" ht="20.100000000000001" customHeight="1" x14ac:dyDescent="0.25">
      <c r="A56" s="36"/>
      <c r="B56" s="29"/>
      <c r="C56" s="102"/>
      <c r="D56" s="102"/>
      <c r="E56" s="102"/>
      <c r="F56" s="115"/>
      <c r="G56" s="29"/>
      <c r="H56" s="42"/>
      <c r="I56" s="29"/>
      <c r="J56" s="102"/>
      <c r="K56" s="102"/>
      <c r="L56" s="102"/>
      <c r="M56" s="115"/>
      <c r="N56" s="29"/>
    </row>
    <row r="57" spans="1:14" s="28" customFormat="1" ht="20.100000000000001" customHeight="1" x14ac:dyDescent="0.25">
      <c r="A57" s="36"/>
      <c r="B57" s="29"/>
      <c r="C57" s="102"/>
      <c r="D57" s="102"/>
      <c r="E57" s="102"/>
      <c r="F57" s="115"/>
      <c r="G57" s="29"/>
      <c r="H57" s="42"/>
      <c r="I57" s="29"/>
      <c r="J57" s="102"/>
      <c r="K57" s="102"/>
      <c r="L57" s="102"/>
      <c r="M57" s="115"/>
      <c r="N57" s="29"/>
    </row>
    <row r="58" spans="1:14" s="28" customFormat="1" ht="20.100000000000001" customHeight="1" x14ac:dyDescent="0.25">
      <c r="A58" s="36"/>
      <c r="B58" s="29"/>
      <c r="C58" s="102"/>
      <c r="D58" s="102"/>
      <c r="E58" s="102"/>
      <c r="F58" s="115"/>
      <c r="G58" s="29"/>
      <c r="H58" s="42"/>
      <c r="I58" s="29"/>
      <c r="J58" s="102"/>
      <c r="K58" s="102"/>
      <c r="L58" s="102"/>
      <c r="M58" s="115"/>
      <c r="N58" s="29"/>
    </row>
    <row r="59" spans="1:14" s="5" customFormat="1" ht="15" customHeight="1" x14ac:dyDescent="0.2">
      <c r="A59" s="43"/>
      <c r="C59" s="103"/>
      <c r="D59" s="103"/>
      <c r="E59" s="103"/>
      <c r="F59" s="26"/>
      <c r="H59" s="43"/>
      <c r="J59" s="103"/>
      <c r="K59" s="103"/>
      <c r="L59" s="103"/>
      <c r="M59" s="26"/>
    </row>
    <row r="60" spans="1:14" s="5" customFormat="1" ht="15" customHeight="1" x14ac:dyDescent="0.2">
      <c r="A60" s="43"/>
      <c r="C60" s="103"/>
      <c r="D60" s="103"/>
      <c r="E60" s="103"/>
      <c r="F60" s="26"/>
      <c r="H60" s="43"/>
      <c r="J60" s="103"/>
      <c r="K60" s="103"/>
      <c r="L60" s="103"/>
      <c r="M60" s="26"/>
    </row>
    <row r="61" spans="1:14" s="5" customFormat="1" ht="15" customHeight="1" x14ac:dyDescent="0.2">
      <c r="A61" s="43"/>
      <c r="C61" s="103"/>
      <c r="D61" s="103"/>
      <c r="E61" s="103"/>
      <c r="F61" s="26"/>
      <c r="H61" s="43"/>
      <c r="J61" s="103"/>
      <c r="K61" s="103"/>
      <c r="L61" s="103"/>
      <c r="M61" s="26"/>
    </row>
    <row r="62" spans="1:14" s="5" customFormat="1" ht="15" customHeight="1" x14ac:dyDescent="0.2">
      <c r="A62" s="43"/>
      <c r="C62" s="103"/>
      <c r="D62" s="103"/>
      <c r="E62" s="103"/>
      <c r="F62" s="26"/>
      <c r="H62" s="43"/>
      <c r="J62" s="103"/>
      <c r="K62" s="103"/>
      <c r="L62" s="103"/>
      <c r="M62" s="26"/>
    </row>
    <row r="63" spans="1:14" s="5" customFormat="1" ht="15" customHeight="1" x14ac:dyDescent="0.2">
      <c r="A63" s="43"/>
      <c r="C63" s="103"/>
      <c r="D63" s="103"/>
      <c r="E63" s="103"/>
      <c r="F63" s="26"/>
      <c r="H63" s="43"/>
      <c r="J63" s="103"/>
      <c r="K63" s="103"/>
      <c r="L63" s="103"/>
      <c r="M63" s="26"/>
    </row>
    <row r="64" spans="1:14" s="5" customFormat="1" ht="15" customHeight="1" x14ac:dyDescent="0.2">
      <c r="A64" s="43"/>
      <c r="C64" s="103"/>
      <c r="D64" s="103"/>
      <c r="E64" s="103"/>
      <c r="F64" s="26"/>
      <c r="H64" s="43"/>
      <c r="J64" s="103"/>
      <c r="K64" s="103"/>
      <c r="L64" s="103"/>
      <c r="M64" s="26"/>
    </row>
    <row r="65" spans="1:13" s="5" customFormat="1" ht="15" customHeight="1" x14ac:dyDescent="0.2">
      <c r="A65" s="43"/>
      <c r="C65" s="103"/>
      <c r="D65" s="103"/>
      <c r="E65" s="103"/>
      <c r="F65" s="26"/>
      <c r="H65" s="43"/>
      <c r="J65" s="103"/>
      <c r="K65" s="103"/>
      <c r="L65" s="103"/>
      <c r="M65" s="26"/>
    </row>
    <row r="66" spans="1:13" s="5" customFormat="1" ht="15" customHeight="1" x14ac:dyDescent="0.2">
      <c r="A66" s="43"/>
      <c r="C66" s="103"/>
      <c r="D66" s="103"/>
      <c r="E66" s="103"/>
      <c r="F66" s="26"/>
      <c r="H66" s="43"/>
      <c r="J66" s="103"/>
      <c r="K66" s="103"/>
      <c r="L66" s="103"/>
      <c r="M66" s="26"/>
    </row>
    <row r="67" spans="1:13" s="5" customFormat="1" ht="15" customHeight="1" x14ac:dyDescent="0.2">
      <c r="A67" s="43"/>
      <c r="C67" s="103"/>
      <c r="D67" s="103"/>
      <c r="E67" s="103"/>
      <c r="F67" s="26"/>
      <c r="H67" s="43"/>
      <c r="J67" s="103"/>
      <c r="K67" s="103"/>
      <c r="L67" s="103"/>
      <c r="M67" s="26"/>
    </row>
    <row r="68" spans="1:13" s="5" customFormat="1" ht="15" customHeight="1" x14ac:dyDescent="0.2">
      <c r="A68" s="43"/>
      <c r="C68" s="103"/>
      <c r="D68" s="103"/>
      <c r="E68" s="103"/>
      <c r="F68" s="26"/>
      <c r="H68" s="43"/>
      <c r="J68" s="103"/>
      <c r="K68" s="103"/>
      <c r="L68" s="103"/>
      <c r="M68" s="26"/>
    </row>
    <row r="69" spans="1:13" s="5" customFormat="1" x14ac:dyDescent="0.2">
      <c r="A69" s="43"/>
      <c r="C69" s="103"/>
      <c r="D69" s="103"/>
      <c r="E69" s="103"/>
      <c r="F69" s="26"/>
      <c r="H69" s="43"/>
      <c r="J69" s="103"/>
      <c r="K69" s="103"/>
      <c r="L69" s="103"/>
      <c r="M69" s="26"/>
    </row>
    <row r="70" spans="1:13" s="5" customFormat="1" x14ac:dyDescent="0.2">
      <c r="A70" s="43"/>
      <c r="C70" s="103"/>
      <c r="D70" s="103"/>
      <c r="E70" s="103"/>
      <c r="F70" s="26"/>
      <c r="H70" s="43"/>
      <c r="J70" s="103"/>
      <c r="K70" s="103"/>
      <c r="L70" s="103"/>
      <c r="M70" s="26"/>
    </row>
    <row r="71" spans="1:13" s="5" customFormat="1" x14ac:dyDescent="0.2">
      <c r="A71" s="43"/>
      <c r="C71" s="103"/>
      <c r="D71" s="103"/>
      <c r="E71" s="103"/>
      <c r="F71" s="26"/>
      <c r="H71" s="43"/>
      <c r="J71" s="103"/>
      <c r="K71" s="103"/>
      <c r="L71" s="103"/>
      <c r="M71" s="26"/>
    </row>
    <row r="72" spans="1:13" s="5" customFormat="1" x14ac:dyDescent="0.2">
      <c r="A72" s="43"/>
      <c r="C72" s="103"/>
      <c r="D72" s="103"/>
      <c r="E72" s="103"/>
      <c r="F72" s="26"/>
      <c r="H72" s="43"/>
      <c r="J72" s="103"/>
      <c r="K72" s="103"/>
      <c r="L72" s="103"/>
      <c r="M72" s="26"/>
    </row>
    <row r="73" spans="1:13" s="5" customFormat="1" x14ac:dyDescent="0.2">
      <c r="A73" s="43"/>
      <c r="C73" s="103"/>
      <c r="D73" s="103"/>
      <c r="E73" s="103"/>
      <c r="F73" s="26"/>
      <c r="H73" s="43"/>
      <c r="J73" s="103"/>
      <c r="K73" s="103"/>
      <c r="L73" s="103"/>
      <c r="M73" s="26"/>
    </row>
    <row r="74" spans="1:13" s="5" customFormat="1" x14ac:dyDescent="0.2">
      <c r="A74" s="43"/>
      <c r="C74" s="103"/>
      <c r="D74" s="103"/>
      <c r="E74" s="103"/>
      <c r="F74" s="26"/>
      <c r="H74" s="43"/>
      <c r="J74" s="103"/>
      <c r="K74" s="103"/>
      <c r="L74" s="103"/>
      <c r="M74" s="26"/>
    </row>
    <row r="75" spans="1:13" s="5" customFormat="1" x14ac:dyDescent="0.2">
      <c r="A75" s="43"/>
      <c r="C75" s="103"/>
      <c r="D75" s="103"/>
      <c r="E75" s="103"/>
      <c r="F75" s="26"/>
      <c r="H75" s="43"/>
      <c r="J75" s="103"/>
      <c r="K75" s="103"/>
      <c r="L75" s="103"/>
      <c r="M75" s="26"/>
    </row>
    <row r="76" spans="1:13" s="5" customFormat="1" x14ac:dyDescent="0.2">
      <c r="A76" s="43"/>
      <c r="C76" s="103"/>
      <c r="D76" s="103"/>
      <c r="E76" s="103"/>
      <c r="F76" s="26"/>
      <c r="H76" s="43"/>
      <c r="J76" s="103"/>
      <c r="K76" s="103"/>
      <c r="L76" s="103"/>
      <c r="M76" s="26"/>
    </row>
    <row r="77" spans="1:13" s="5" customFormat="1" x14ac:dyDescent="0.2">
      <c r="A77" s="43"/>
      <c r="C77" s="103"/>
      <c r="D77" s="103"/>
      <c r="E77" s="103"/>
      <c r="F77" s="26"/>
      <c r="H77" s="43"/>
      <c r="J77" s="103"/>
      <c r="K77" s="103"/>
      <c r="L77" s="103"/>
      <c r="M77" s="26"/>
    </row>
    <row r="78" spans="1:13" s="5" customFormat="1" x14ac:dyDescent="0.2">
      <c r="A78" s="43"/>
      <c r="C78" s="103"/>
      <c r="D78" s="103"/>
      <c r="E78" s="103"/>
      <c r="F78" s="26"/>
      <c r="H78" s="43"/>
      <c r="J78" s="103"/>
      <c r="K78" s="103"/>
      <c r="L78" s="103"/>
      <c r="M78" s="26"/>
    </row>
    <row r="79" spans="1:13" s="5" customFormat="1" x14ac:dyDescent="0.2">
      <c r="A79" s="43"/>
      <c r="C79" s="103"/>
      <c r="D79" s="103"/>
      <c r="E79" s="103"/>
      <c r="F79" s="26"/>
      <c r="H79" s="43"/>
      <c r="J79" s="103"/>
      <c r="K79" s="103"/>
      <c r="L79" s="103"/>
      <c r="M79" s="26"/>
    </row>
    <row r="80" spans="1:13" s="5" customFormat="1" x14ac:dyDescent="0.2">
      <c r="A80" s="43"/>
      <c r="C80" s="103"/>
      <c r="D80" s="103"/>
      <c r="E80" s="103"/>
      <c r="F80" s="26"/>
      <c r="H80" s="43"/>
      <c r="J80" s="103"/>
      <c r="K80" s="103"/>
      <c r="L80" s="103"/>
      <c r="M80" s="26"/>
    </row>
    <row r="81" spans="1:13" s="5" customFormat="1" x14ac:dyDescent="0.2">
      <c r="A81" s="43"/>
      <c r="C81" s="103"/>
      <c r="D81" s="103"/>
      <c r="E81" s="103"/>
      <c r="F81" s="26"/>
      <c r="H81" s="43"/>
      <c r="J81" s="103"/>
      <c r="K81" s="103"/>
      <c r="L81" s="103"/>
      <c r="M81" s="26"/>
    </row>
    <row r="82" spans="1:13" s="5" customFormat="1" x14ac:dyDescent="0.2">
      <c r="A82" s="43"/>
      <c r="C82" s="103"/>
      <c r="D82" s="103"/>
      <c r="E82" s="103"/>
      <c r="F82" s="26"/>
      <c r="H82" s="43"/>
      <c r="J82" s="103"/>
      <c r="K82" s="103"/>
      <c r="L82" s="103"/>
      <c r="M82" s="26"/>
    </row>
    <row r="83" spans="1:13" s="5" customFormat="1" x14ac:dyDescent="0.2">
      <c r="A83" s="43"/>
      <c r="C83" s="103"/>
      <c r="D83" s="103"/>
      <c r="E83" s="103"/>
      <c r="F83" s="26"/>
      <c r="H83" s="43"/>
      <c r="J83" s="103"/>
      <c r="K83" s="103"/>
      <c r="L83" s="103"/>
      <c r="M83" s="26"/>
    </row>
    <row r="84" spans="1:13" s="5" customFormat="1" x14ac:dyDescent="0.2">
      <c r="A84" s="43"/>
      <c r="C84" s="103"/>
      <c r="D84" s="103"/>
      <c r="E84" s="103"/>
      <c r="F84" s="26"/>
      <c r="H84" s="43"/>
      <c r="J84" s="103"/>
      <c r="K84" s="103"/>
      <c r="L84" s="103"/>
      <c r="M84" s="26"/>
    </row>
    <row r="85" spans="1:13" s="5" customFormat="1" x14ac:dyDescent="0.2">
      <c r="A85" s="43"/>
      <c r="C85" s="103"/>
      <c r="D85" s="103"/>
      <c r="E85" s="103"/>
      <c r="F85" s="26"/>
      <c r="H85" s="43"/>
      <c r="J85" s="103"/>
      <c r="K85" s="103"/>
      <c r="L85" s="103"/>
      <c r="M85" s="26"/>
    </row>
    <row r="86" spans="1:13" s="5" customFormat="1" x14ac:dyDescent="0.2">
      <c r="A86" s="43"/>
      <c r="C86" s="103"/>
      <c r="D86" s="103"/>
      <c r="E86" s="103"/>
      <c r="F86" s="26"/>
      <c r="H86" s="43"/>
      <c r="J86" s="103"/>
      <c r="K86" s="103"/>
      <c r="L86" s="103"/>
      <c r="M86" s="26"/>
    </row>
    <row r="87" spans="1:13" s="5" customFormat="1" x14ac:dyDescent="0.2">
      <c r="A87" s="43"/>
      <c r="C87" s="103"/>
      <c r="D87" s="103"/>
      <c r="E87" s="103"/>
      <c r="F87" s="26"/>
      <c r="H87" s="43"/>
      <c r="J87" s="103"/>
      <c r="K87" s="103"/>
      <c r="L87" s="103"/>
      <c r="M87" s="26"/>
    </row>
    <row r="88" spans="1:13" s="5" customFormat="1" x14ac:dyDescent="0.2">
      <c r="A88" s="43"/>
      <c r="C88" s="103"/>
      <c r="D88" s="103"/>
      <c r="E88" s="103"/>
      <c r="F88" s="26"/>
      <c r="H88" s="43"/>
      <c r="J88" s="103"/>
      <c r="K88" s="103"/>
      <c r="L88" s="103"/>
      <c r="M88" s="26"/>
    </row>
    <row r="89" spans="1:13" s="5" customFormat="1" x14ac:dyDescent="0.2">
      <c r="A89" s="43"/>
      <c r="C89" s="103"/>
      <c r="D89" s="103"/>
      <c r="E89" s="103"/>
      <c r="F89" s="26"/>
      <c r="H89" s="43"/>
      <c r="J89" s="103"/>
      <c r="K89" s="103"/>
      <c r="L89" s="103"/>
      <c r="M89" s="26"/>
    </row>
    <row r="90" spans="1:13" s="5" customFormat="1" x14ac:dyDescent="0.2">
      <c r="A90" s="43"/>
      <c r="C90" s="103"/>
      <c r="D90" s="103"/>
      <c r="E90" s="103"/>
      <c r="F90" s="26"/>
      <c r="H90" s="43"/>
      <c r="J90" s="103"/>
      <c r="K90" s="103"/>
      <c r="L90" s="103"/>
      <c r="M90" s="26"/>
    </row>
    <row r="91" spans="1:13" s="5" customFormat="1" x14ac:dyDescent="0.2">
      <c r="A91" s="43"/>
      <c r="C91" s="103"/>
      <c r="D91" s="103"/>
      <c r="E91" s="103"/>
      <c r="F91" s="26"/>
      <c r="H91" s="43"/>
      <c r="J91" s="103"/>
      <c r="K91" s="103"/>
      <c r="L91" s="103"/>
      <c r="M91" s="26"/>
    </row>
    <row r="92" spans="1:13" s="5" customFormat="1" x14ac:dyDescent="0.2">
      <c r="A92" s="43"/>
      <c r="C92" s="103"/>
      <c r="D92" s="103"/>
      <c r="E92" s="103"/>
      <c r="F92" s="26"/>
      <c r="H92" s="43"/>
      <c r="J92" s="103"/>
      <c r="K92" s="103"/>
      <c r="L92" s="103"/>
      <c r="M92" s="26"/>
    </row>
    <row r="93" spans="1:13" s="5" customFormat="1" x14ac:dyDescent="0.2">
      <c r="A93" s="43"/>
      <c r="C93" s="103"/>
      <c r="D93" s="103"/>
      <c r="E93" s="103"/>
      <c r="F93" s="26"/>
      <c r="H93" s="43"/>
      <c r="J93" s="103"/>
      <c r="K93" s="103"/>
      <c r="L93" s="103"/>
      <c r="M93" s="26"/>
    </row>
    <row r="94" spans="1:13" s="5" customFormat="1" x14ac:dyDescent="0.2">
      <c r="A94" s="43"/>
      <c r="C94" s="103"/>
      <c r="D94" s="103"/>
      <c r="E94" s="103"/>
      <c r="F94" s="26"/>
      <c r="H94" s="43"/>
      <c r="J94" s="103"/>
      <c r="K94" s="103"/>
      <c r="L94" s="103"/>
      <c r="M94" s="26"/>
    </row>
    <row r="95" spans="1:13" s="5" customFormat="1" x14ac:dyDescent="0.2">
      <c r="A95" s="43"/>
      <c r="C95" s="103"/>
      <c r="D95" s="103"/>
      <c r="E95" s="103"/>
      <c r="F95" s="26"/>
      <c r="H95" s="43"/>
      <c r="J95" s="103"/>
      <c r="K95" s="103"/>
      <c r="L95" s="103"/>
      <c r="M95" s="26"/>
    </row>
    <row r="96" spans="1:13" s="5" customFormat="1" x14ac:dyDescent="0.2">
      <c r="A96" s="43"/>
      <c r="C96" s="103"/>
      <c r="D96" s="103"/>
      <c r="E96" s="103"/>
      <c r="F96" s="26"/>
      <c r="H96" s="43"/>
      <c r="J96" s="103"/>
      <c r="K96" s="103"/>
      <c r="L96" s="103"/>
      <c r="M96" s="26"/>
    </row>
    <row r="97" spans="1:13" s="5" customFormat="1" x14ac:dyDescent="0.2">
      <c r="A97" s="43"/>
      <c r="C97" s="103"/>
      <c r="D97" s="103"/>
      <c r="E97" s="103"/>
      <c r="F97" s="26"/>
      <c r="H97" s="43"/>
      <c r="J97" s="103"/>
      <c r="K97" s="103"/>
      <c r="L97" s="103"/>
      <c r="M97" s="26"/>
    </row>
    <row r="98" spans="1:13" s="5" customFormat="1" x14ac:dyDescent="0.2">
      <c r="A98" s="43"/>
      <c r="C98" s="103"/>
      <c r="D98" s="103"/>
      <c r="E98" s="103"/>
      <c r="F98" s="26"/>
      <c r="H98" s="43"/>
      <c r="J98" s="103"/>
      <c r="K98" s="103"/>
      <c r="L98" s="103"/>
      <c r="M98" s="26"/>
    </row>
    <row r="99" spans="1:13" s="5" customFormat="1" x14ac:dyDescent="0.2">
      <c r="A99" s="43"/>
      <c r="C99" s="103"/>
      <c r="D99" s="103"/>
      <c r="E99" s="103"/>
      <c r="F99" s="26"/>
      <c r="H99" s="43"/>
      <c r="J99" s="103"/>
      <c r="K99" s="103"/>
      <c r="L99" s="103"/>
      <c r="M99" s="26"/>
    </row>
    <row r="100" spans="1:13" s="5" customFormat="1" x14ac:dyDescent="0.2">
      <c r="A100" s="43"/>
      <c r="C100" s="103"/>
      <c r="D100" s="103"/>
      <c r="E100" s="103"/>
      <c r="F100" s="26"/>
      <c r="H100" s="43"/>
      <c r="J100" s="103"/>
      <c r="K100" s="103"/>
      <c r="L100" s="103"/>
      <c r="M100" s="26"/>
    </row>
    <row r="101" spans="1:13" s="5" customFormat="1" x14ac:dyDescent="0.2">
      <c r="A101" s="43"/>
      <c r="C101" s="103"/>
      <c r="D101" s="103"/>
      <c r="E101" s="103"/>
      <c r="F101" s="26"/>
      <c r="H101" s="43"/>
      <c r="J101" s="103"/>
      <c r="K101" s="103"/>
      <c r="L101" s="103"/>
      <c r="M101" s="26"/>
    </row>
    <row r="102" spans="1:13" s="5" customFormat="1" x14ac:dyDescent="0.2">
      <c r="A102" s="43"/>
      <c r="C102" s="103"/>
      <c r="D102" s="103"/>
      <c r="E102" s="103"/>
      <c r="F102" s="26"/>
      <c r="H102" s="43"/>
      <c r="J102" s="103"/>
      <c r="K102" s="103"/>
      <c r="L102" s="103"/>
      <c r="M102" s="26"/>
    </row>
    <row r="103" spans="1:13" s="5" customFormat="1" x14ac:dyDescent="0.2">
      <c r="A103" s="43"/>
      <c r="C103" s="103"/>
      <c r="D103" s="103"/>
      <c r="E103" s="103"/>
      <c r="F103" s="26"/>
      <c r="H103" s="43"/>
      <c r="J103" s="103"/>
      <c r="K103" s="103"/>
      <c r="L103" s="103"/>
      <c r="M103" s="26"/>
    </row>
    <row r="104" spans="1:13" s="5" customFormat="1" x14ac:dyDescent="0.2">
      <c r="A104" s="43"/>
      <c r="C104" s="103"/>
      <c r="D104" s="103"/>
      <c r="E104" s="103"/>
      <c r="F104" s="26"/>
      <c r="H104" s="43"/>
      <c r="J104" s="103"/>
      <c r="K104" s="103"/>
      <c r="L104" s="103"/>
      <c r="M104" s="26"/>
    </row>
    <row r="105" spans="1:13" s="5" customFormat="1" x14ac:dyDescent="0.2">
      <c r="A105" s="43"/>
      <c r="C105" s="103"/>
      <c r="D105" s="103"/>
      <c r="E105" s="103"/>
      <c r="F105" s="26"/>
      <c r="H105" s="43"/>
      <c r="J105" s="103"/>
      <c r="K105" s="103"/>
      <c r="L105" s="103"/>
      <c r="M105" s="26"/>
    </row>
    <row r="106" spans="1:13" s="5" customFormat="1" x14ac:dyDescent="0.2">
      <c r="A106" s="43"/>
      <c r="C106" s="103"/>
      <c r="D106" s="103"/>
      <c r="E106" s="103"/>
      <c r="F106" s="26"/>
      <c r="H106" s="43"/>
      <c r="J106" s="103"/>
      <c r="K106" s="103"/>
      <c r="L106" s="103"/>
      <c r="M106" s="26"/>
    </row>
    <row r="107" spans="1:13" s="5" customFormat="1" x14ac:dyDescent="0.2">
      <c r="A107" s="43"/>
      <c r="C107" s="103"/>
      <c r="D107" s="103"/>
      <c r="E107" s="103"/>
      <c r="F107" s="26"/>
      <c r="H107" s="43"/>
      <c r="J107" s="103"/>
      <c r="K107" s="103"/>
      <c r="L107" s="103"/>
      <c r="M107" s="26"/>
    </row>
    <row r="108" spans="1:13" s="5" customFormat="1" x14ac:dyDescent="0.2">
      <c r="A108" s="43"/>
      <c r="C108" s="103"/>
      <c r="D108" s="103"/>
      <c r="E108" s="103"/>
      <c r="F108" s="26"/>
      <c r="H108" s="43"/>
      <c r="J108" s="103"/>
      <c r="K108" s="103"/>
      <c r="L108" s="103"/>
      <c r="M108" s="26"/>
    </row>
    <row r="109" spans="1:13" s="5" customFormat="1" x14ac:dyDescent="0.2">
      <c r="A109" s="43"/>
      <c r="C109" s="103"/>
      <c r="D109" s="103"/>
      <c r="E109" s="103"/>
      <c r="F109" s="26"/>
      <c r="H109" s="43"/>
      <c r="J109" s="103"/>
      <c r="K109" s="103"/>
      <c r="L109" s="103"/>
      <c r="M109" s="26"/>
    </row>
    <row r="110" spans="1:13" s="5" customFormat="1" x14ac:dyDescent="0.2">
      <c r="A110" s="43"/>
      <c r="C110" s="103"/>
      <c r="D110" s="103"/>
      <c r="E110" s="103"/>
      <c r="F110" s="26"/>
      <c r="H110" s="43"/>
      <c r="J110" s="103"/>
      <c r="K110" s="103"/>
      <c r="L110" s="103"/>
      <c r="M110" s="26"/>
    </row>
    <row r="111" spans="1:13" s="5" customFormat="1" x14ac:dyDescent="0.2">
      <c r="A111" s="43"/>
      <c r="C111" s="103"/>
      <c r="D111" s="103"/>
      <c r="E111" s="103"/>
      <c r="F111" s="26"/>
      <c r="H111" s="43"/>
      <c r="J111" s="103"/>
      <c r="K111" s="103"/>
      <c r="L111" s="103"/>
      <c r="M111" s="26"/>
    </row>
    <row r="112" spans="1:13" s="5" customFormat="1" x14ac:dyDescent="0.2">
      <c r="A112" s="43"/>
      <c r="C112" s="103"/>
      <c r="D112" s="103"/>
      <c r="E112" s="103"/>
      <c r="F112" s="26"/>
      <c r="H112" s="43"/>
      <c r="J112" s="103"/>
      <c r="K112" s="103"/>
      <c r="L112" s="103"/>
      <c r="M112" s="26"/>
    </row>
    <row r="113" spans="1:13" s="5" customFormat="1" x14ac:dyDescent="0.2">
      <c r="A113" s="43"/>
      <c r="C113" s="103"/>
      <c r="D113" s="103"/>
      <c r="E113" s="103"/>
      <c r="F113" s="26"/>
      <c r="H113" s="43"/>
      <c r="J113" s="103"/>
      <c r="K113" s="103"/>
      <c r="L113" s="103"/>
      <c r="M113" s="26"/>
    </row>
    <row r="114" spans="1:13" s="5" customFormat="1" x14ac:dyDescent="0.2">
      <c r="A114" s="43"/>
      <c r="C114" s="103"/>
      <c r="D114" s="103"/>
      <c r="E114" s="103"/>
      <c r="F114" s="26"/>
      <c r="H114" s="43"/>
      <c r="J114" s="103"/>
      <c r="K114" s="103"/>
      <c r="L114" s="103"/>
      <c r="M114" s="26"/>
    </row>
    <row r="115" spans="1:13" s="5" customFormat="1" x14ac:dyDescent="0.2">
      <c r="A115" s="43"/>
      <c r="C115" s="103"/>
      <c r="D115" s="103"/>
      <c r="E115" s="103"/>
      <c r="F115" s="26"/>
      <c r="H115" s="43"/>
      <c r="J115" s="103"/>
      <c r="K115" s="103"/>
      <c r="L115" s="103"/>
      <c r="M115" s="26"/>
    </row>
    <row r="116" spans="1:13" s="5" customFormat="1" x14ac:dyDescent="0.2">
      <c r="A116" s="43"/>
      <c r="C116" s="103"/>
      <c r="D116" s="103"/>
      <c r="E116" s="103"/>
      <c r="F116" s="26"/>
      <c r="H116" s="43"/>
      <c r="J116" s="103"/>
      <c r="K116" s="103"/>
      <c r="L116" s="103"/>
      <c r="M116" s="26"/>
    </row>
    <row r="117" spans="1:13" s="5" customFormat="1" x14ac:dyDescent="0.2">
      <c r="A117" s="43"/>
      <c r="C117" s="103"/>
      <c r="D117" s="103"/>
      <c r="E117" s="103"/>
      <c r="F117" s="26"/>
      <c r="H117" s="43"/>
      <c r="J117" s="103"/>
      <c r="K117" s="103"/>
      <c r="L117" s="103"/>
      <c r="M117" s="26"/>
    </row>
    <row r="118" spans="1:13" s="5" customFormat="1" x14ac:dyDescent="0.2">
      <c r="A118" s="43"/>
      <c r="C118" s="103"/>
      <c r="D118" s="103"/>
      <c r="E118" s="103"/>
      <c r="F118" s="26"/>
      <c r="H118" s="43"/>
      <c r="J118" s="103"/>
      <c r="K118" s="103"/>
      <c r="L118" s="103"/>
      <c r="M118" s="26"/>
    </row>
    <row r="119" spans="1:13" s="5" customFormat="1" x14ac:dyDescent="0.2">
      <c r="A119" s="43"/>
      <c r="C119" s="103"/>
      <c r="D119" s="103"/>
      <c r="E119" s="103"/>
      <c r="F119" s="26"/>
      <c r="H119" s="43"/>
      <c r="J119" s="103"/>
      <c r="K119" s="103"/>
      <c r="L119" s="103"/>
      <c r="M119" s="26"/>
    </row>
    <row r="120" spans="1:13" s="5" customFormat="1" x14ac:dyDescent="0.2">
      <c r="A120" s="43"/>
      <c r="C120" s="103"/>
      <c r="D120" s="103"/>
      <c r="E120" s="103"/>
      <c r="F120" s="26"/>
      <c r="H120" s="43"/>
      <c r="J120" s="103"/>
      <c r="K120" s="103"/>
      <c r="L120" s="103"/>
      <c r="M120" s="26"/>
    </row>
    <row r="121" spans="1:13" s="5" customFormat="1" x14ac:dyDescent="0.2">
      <c r="A121" s="43"/>
      <c r="C121" s="103"/>
      <c r="D121" s="103"/>
      <c r="E121" s="103"/>
      <c r="F121" s="26"/>
      <c r="H121" s="43"/>
      <c r="J121" s="103"/>
      <c r="K121" s="103"/>
      <c r="L121" s="103"/>
      <c r="M121" s="26"/>
    </row>
    <row r="122" spans="1:13" s="5" customFormat="1" x14ac:dyDescent="0.2">
      <c r="A122" s="43"/>
      <c r="C122" s="103"/>
      <c r="D122" s="103"/>
      <c r="E122" s="103"/>
      <c r="F122" s="26"/>
      <c r="H122" s="43"/>
      <c r="J122" s="103"/>
      <c r="K122" s="103"/>
      <c r="L122" s="103"/>
      <c r="M122" s="26"/>
    </row>
    <row r="123" spans="1:13" s="5" customFormat="1" x14ac:dyDescent="0.2">
      <c r="A123" s="43"/>
      <c r="C123" s="103"/>
      <c r="D123" s="103"/>
      <c r="E123" s="103"/>
      <c r="F123" s="26"/>
      <c r="H123" s="43"/>
      <c r="J123" s="103"/>
      <c r="K123" s="103"/>
      <c r="L123" s="103"/>
      <c r="M123" s="26"/>
    </row>
    <row r="124" spans="1:13" s="5" customFormat="1" x14ac:dyDescent="0.2">
      <c r="A124" s="43"/>
      <c r="C124" s="103"/>
      <c r="D124" s="103"/>
      <c r="E124" s="103"/>
      <c r="F124" s="26"/>
      <c r="H124" s="43"/>
      <c r="J124" s="103"/>
      <c r="K124" s="103"/>
      <c r="L124" s="103"/>
      <c r="M124" s="26"/>
    </row>
    <row r="125" spans="1:13" s="5" customFormat="1" x14ac:dyDescent="0.2">
      <c r="A125" s="43"/>
      <c r="C125" s="103"/>
      <c r="D125" s="103"/>
      <c r="E125" s="103"/>
      <c r="F125" s="26"/>
      <c r="H125" s="43"/>
      <c r="J125" s="103"/>
      <c r="K125" s="103"/>
      <c r="L125" s="103"/>
      <c r="M125" s="26"/>
    </row>
    <row r="126" spans="1:13" s="5" customFormat="1" x14ac:dyDescent="0.2">
      <c r="A126" s="43"/>
      <c r="C126" s="103"/>
      <c r="D126" s="103"/>
      <c r="E126" s="103"/>
      <c r="F126" s="26"/>
      <c r="H126" s="43"/>
      <c r="J126" s="103"/>
      <c r="K126" s="103"/>
      <c r="L126" s="103"/>
      <c r="M126" s="26"/>
    </row>
    <row r="127" spans="1:13" s="5" customFormat="1" x14ac:dyDescent="0.2">
      <c r="A127" s="43"/>
      <c r="C127" s="103"/>
      <c r="D127" s="103"/>
      <c r="E127" s="103"/>
      <c r="F127" s="26"/>
      <c r="H127" s="43"/>
      <c r="J127" s="103"/>
      <c r="K127" s="103"/>
      <c r="L127" s="103"/>
      <c r="M127" s="26"/>
    </row>
    <row r="128" spans="1:13" s="5" customFormat="1" x14ac:dyDescent="0.2">
      <c r="A128" s="43"/>
      <c r="C128" s="103"/>
      <c r="D128" s="103"/>
      <c r="E128" s="103"/>
      <c r="F128" s="26"/>
      <c r="H128" s="43"/>
      <c r="J128" s="103"/>
      <c r="K128" s="103"/>
      <c r="L128" s="103"/>
      <c r="M128" s="26"/>
    </row>
    <row r="129" spans="1:13" s="5" customFormat="1" x14ac:dyDescent="0.2">
      <c r="A129" s="43"/>
      <c r="C129" s="103"/>
      <c r="D129" s="103"/>
      <c r="E129" s="103"/>
      <c r="F129" s="26"/>
      <c r="H129" s="43"/>
      <c r="J129" s="103"/>
      <c r="K129" s="103"/>
      <c r="L129" s="103"/>
      <c r="M129" s="26"/>
    </row>
    <row r="130" spans="1:13" s="5" customFormat="1" x14ac:dyDescent="0.2">
      <c r="A130" s="43"/>
      <c r="C130" s="103"/>
      <c r="D130" s="103"/>
      <c r="E130" s="103"/>
      <c r="F130" s="26"/>
      <c r="H130" s="43"/>
      <c r="J130" s="103"/>
      <c r="K130" s="103"/>
      <c r="L130" s="103"/>
      <c r="M130" s="26"/>
    </row>
    <row r="131" spans="1:13" s="5" customFormat="1" x14ac:dyDescent="0.2">
      <c r="A131" s="43"/>
      <c r="C131" s="103"/>
      <c r="D131" s="103"/>
      <c r="E131" s="103"/>
      <c r="F131" s="26"/>
      <c r="H131" s="43"/>
      <c r="J131" s="103"/>
      <c r="K131" s="103"/>
      <c r="L131" s="103"/>
      <c r="M131" s="26"/>
    </row>
    <row r="132" spans="1:13" s="5" customFormat="1" x14ac:dyDescent="0.2">
      <c r="A132" s="43"/>
      <c r="C132" s="103"/>
      <c r="D132" s="103"/>
      <c r="E132" s="103"/>
      <c r="F132" s="26"/>
      <c r="H132" s="43"/>
      <c r="J132" s="103"/>
      <c r="K132" s="103"/>
      <c r="L132" s="103"/>
      <c r="M132" s="26"/>
    </row>
    <row r="133" spans="1:13" s="5" customFormat="1" x14ac:dyDescent="0.2">
      <c r="A133" s="43"/>
      <c r="C133" s="103"/>
      <c r="D133" s="103"/>
      <c r="E133" s="103"/>
      <c r="F133" s="26"/>
      <c r="H133" s="43"/>
      <c r="J133" s="103"/>
      <c r="K133" s="103"/>
      <c r="L133" s="103"/>
      <c r="M133" s="26"/>
    </row>
    <row r="134" spans="1:13" s="5" customFormat="1" x14ac:dyDescent="0.2">
      <c r="A134" s="43"/>
      <c r="C134" s="103"/>
      <c r="D134" s="103"/>
      <c r="E134" s="103"/>
      <c r="F134" s="26"/>
      <c r="H134" s="43"/>
      <c r="J134" s="103"/>
      <c r="K134" s="103"/>
      <c r="L134" s="103"/>
      <c r="M134" s="26"/>
    </row>
    <row r="135" spans="1:13" s="5" customFormat="1" x14ac:dyDescent="0.2">
      <c r="A135" s="43"/>
      <c r="C135" s="103"/>
      <c r="D135" s="103"/>
      <c r="E135" s="103"/>
      <c r="F135" s="26"/>
      <c r="H135" s="43"/>
      <c r="J135" s="103"/>
      <c r="K135" s="103"/>
      <c r="L135" s="103"/>
      <c r="M135" s="26"/>
    </row>
    <row r="136" spans="1:13" s="5" customFormat="1" x14ac:dyDescent="0.2">
      <c r="A136" s="43"/>
      <c r="C136" s="103"/>
      <c r="D136" s="103"/>
      <c r="E136" s="103"/>
      <c r="F136" s="26"/>
      <c r="H136" s="43"/>
      <c r="J136" s="103"/>
      <c r="K136" s="103"/>
      <c r="L136" s="103"/>
      <c r="M136" s="26"/>
    </row>
    <row r="137" spans="1:13" s="5" customFormat="1" x14ac:dyDescent="0.2">
      <c r="A137" s="43"/>
      <c r="C137" s="103"/>
      <c r="D137" s="103"/>
      <c r="E137" s="103"/>
      <c r="F137" s="26"/>
      <c r="H137" s="43"/>
      <c r="J137" s="103"/>
      <c r="K137" s="103"/>
      <c r="L137" s="103"/>
      <c r="M137" s="26"/>
    </row>
    <row r="138" spans="1:13" s="5" customFormat="1" x14ac:dyDescent="0.2">
      <c r="A138" s="43"/>
      <c r="C138" s="103"/>
      <c r="D138" s="103"/>
      <c r="E138" s="103"/>
      <c r="F138" s="26"/>
      <c r="H138" s="43"/>
      <c r="J138" s="103"/>
      <c r="K138" s="103"/>
      <c r="L138" s="103"/>
      <c r="M138" s="26"/>
    </row>
    <row r="139" spans="1:13" s="5" customFormat="1" x14ac:dyDescent="0.2">
      <c r="A139" s="43"/>
      <c r="C139" s="103"/>
      <c r="D139" s="103"/>
      <c r="E139" s="103"/>
      <c r="F139" s="26"/>
      <c r="H139" s="43"/>
      <c r="J139" s="103"/>
      <c r="K139" s="103"/>
      <c r="L139" s="103"/>
      <c r="M139" s="26"/>
    </row>
    <row r="140" spans="1:13" s="5" customFormat="1" x14ac:dyDescent="0.2">
      <c r="A140" s="43"/>
      <c r="C140" s="103"/>
      <c r="D140" s="103"/>
      <c r="E140" s="103"/>
      <c r="F140" s="26"/>
      <c r="H140" s="43"/>
      <c r="J140" s="103"/>
      <c r="K140" s="103"/>
      <c r="L140" s="103"/>
      <c r="M140" s="26"/>
    </row>
    <row r="141" spans="1:13" s="5" customFormat="1" x14ac:dyDescent="0.2">
      <c r="A141" s="43"/>
      <c r="C141" s="103"/>
      <c r="D141" s="103"/>
      <c r="E141" s="103"/>
      <c r="F141" s="26"/>
      <c r="H141" s="43"/>
      <c r="J141" s="103"/>
      <c r="K141" s="103"/>
      <c r="L141" s="103"/>
      <c r="M141" s="26"/>
    </row>
    <row r="142" spans="1:13" s="5" customFormat="1" x14ac:dyDescent="0.2">
      <c r="A142" s="43"/>
      <c r="C142" s="103"/>
      <c r="D142" s="103"/>
      <c r="E142" s="103"/>
      <c r="F142" s="26"/>
      <c r="H142" s="43"/>
      <c r="J142" s="103"/>
      <c r="K142" s="103"/>
      <c r="L142" s="103"/>
      <c r="M142" s="26"/>
    </row>
    <row r="143" spans="1:13" s="5" customFormat="1" x14ac:dyDescent="0.2">
      <c r="A143" s="43"/>
      <c r="C143" s="103"/>
      <c r="D143" s="103"/>
      <c r="E143" s="103"/>
      <c r="F143" s="26"/>
      <c r="H143" s="43"/>
      <c r="J143" s="103"/>
      <c r="K143" s="103"/>
      <c r="L143" s="103"/>
      <c r="M143" s="26"/>
    </row>
    <row r="144" spans="1:13" s="5" customFormat="1" x14ac:dyDescent="0.2">
      <c r="A144" s="43"/>
      <c r="C144" s="103"/>
      <c r="D144" s="103"/>
      <c r="E144" s="103"/>
      <c r="F144" s="26"/>
      <c r="H144" s="43"/>
      <c r="J144" s="103"/>
      <c r="K144" s="103"/>
      <c r="L144" s="103"/>
      <c r="M144" s="26"/>
    </row>
    <row r="145" spans="1:13" s="5" customFormat="1" x14ac:dyDescent="0.2">
      <c r="A145" s="43"/>
      <c r="C145" s="103"/>
      <c r="D145" s="103"/>
      <c r="E145" s="103"/>
      <c r="F145" s="26"/>
      <c r="H145" s="43"/>
      <c r="J145" s="103"/>
      <c r="K145" s="103"/>
      <c r="L145" s="103"/>
      <c r="M145" s="26"/>
    </row>
    <row r="146" spans="1:13" s="5" customFormat="1" x14ac:dyDescent="0.2">
      <c r="A146" s="43"/>
      <c r="C146" s="103"/>
      <c r="D146" s="103"/>
      <c r="E146" s="103"/>
      <c r="F146" s="26"/>
      <c r="H146" s="43"/>
      <c r="J146" s="103"/>
      <c r="K146" s="103"/>
      <c r="L146" s="103"/>
      <c r="M146" s="26"/>
    </row>
    <row r="147" spans="1:13" s="5" customFormat="1" x14ac:dyDescent="0.2">
      <c r="A147" s="43"/>
      <c r="C147" s="103"/>
      <c r="D147" s="103"/>
      <c r="E147" s="103"/>
      <c r="F147" s="26"/>
      <c r="H147" s="43"/>
      <c r="J147" s="103"/>
      <c r="K147" s="103"/>
      <c r="L147" s="103"/>
      <c r="M147" s="26"/>
    </row>
    <row r="148" spans="1:13" s="5" customFormat="1" x14ac:dyDescent="0.2">
      <c r="A148" s="43"/>
      <c r="C148" s="103"/>
      <c r="D148" s="103"/>
      <c r="E148" s="103"/>
      <c r="F148" s="26"/>
      <c r="H148" s="43"/>
      <c r="J148" s="103"/>
      <c r="K148" s="103"/>
      <c r="L148" s="103"/>
      <c r="M148" s="26"/>
    </row>
    <row r="149" spans="1:13" s="5" customFormat="1" x14ac:dyDescent="0.2">
      <c r="A149" s="43"/>
      <c r="C149" s="103"/>
      <c r="D149" s="103"/>
      <c r="E149" s="103"/>
      <c r="F149" s="26"/>
      <c r="H149" s="43"/>
      <c r="J149" s="103"/>
      <c r="K149" s="103"/>
      <c r="L149" s="103"/>
      <c r="M149" s="26"/>
    </row>
    <row r="150" spans="1:13" s="5" customFormat="1" x14ac:dyDescent="0.2">
      <c r="A150" s="43"/>
      <c r="C150" s="103"/>
      <c r="D150" s="103"/>
      <c r="E150" s="103"/>
      <c r="F150" s="26"/>
      <c r="H150" s="43"/>
      <c r="J150" s="103"/>
      <c r="K150" s="103"/>
      <c r="L150" s="103"/>
      <c r="M150" s="26"/>
    </row>
    <row r="151" spans="1:13" s="5" customFormat="1" x14ac:dyDescent="0.2">
      <c r="A151" s="43"/>
      <c r="C151" s="103"/>
      <c r="D151" s="103"/>
      <c r="E151" s="103"/>
      <c r="F151" s="26"/>
      <c r="H151" s="43"/>
      <c r="J151" s="103"/>
      <c r="K151" s="103"/>
      <c r="L151" s="103"/>
      <c r="M151" s="26"/>
    </row>
    <row r="152" spans="1:13" s="5" customFormat="1" x14ac:dyDescent="0.2">
      <c r="A152" s="43"/>
      <c r="C152" s="103"/>
      <c r="D152" s="103"/>
      <c r="E152" s="103"/>
      <c r="F152" s="26"/>
      <c r="H152" s="43"/>
      <c r="J152" s="103"/>
      <c r="K152" s="103"/>
      <c r="L152" s="103"/>
      <c r="M152" s="26"/>
    </row>
    <row r="153" spans="1:13" s="5" customFormat="1" x14ac:dyDescent="0.2">
      <c r="A153" s="43"/>
      <c r="C153" s="103"/>
      <c r="D153" s="103"/>
      <c r="E153" s="103"/>
      <c r="F153" s="26"/>
      <c r="H153" s="43"/>
      <c r="J153" s="103"/>
      <c r="K153" s="103"/>
      <c r="L153" s="103"/>
      <c r="M153" s="26"/>
    </row>
    <row r="154" spans="1:13" s="5" customFormat="1" x14ac:dyDescent="0.2">
      <c r="A154" s="43"/>
      <c r="C154" s="103"/>
      <c r="D154" s="103"/>
      <c r="E154" s="103"/>
      <c r="F154" s="26"/>
      <c r="H154" s="43"/>
      <c r="J154" s="103"/>
      <c r="K154" s="103"/>
      <c r="L154" s="103"/>
      <c r="M154" s="26"/>
    </row>
    <row r="155" spans="1:13" s="5" customFormat="1" x14ac:dyDescent="0.2">
      <c r="A155" s="43"/>
      <c r="C155" s="103"/>
      <c r="D155" s="103"/>
      <c r="E155" s="103"/>
      <c r="F155" s="26"/>
      <c r="H155" s="43"/>
      <c r="J155" s="103"/>
      <c r="K155" s="103"/>
      <c r="L155" s="103"/>
      <c r="M155" s="26"/>
    </row>
    <row r="156" spans="1:13" s="5" customFormat="1" x14ac:dyDescent="0.2">
      <c r="A156" s="43"/>
      <c r="C156" s="103"/>
      <c r="D156" s="103"/>
      <c r="E156" s="103"/>
      <c r="F156" s="26"/>
      <c r="H156" s="43"/>
      <c r="J156" s="103"/>
      <c r="K156" s="103"/>
      <c r="L156" s="103"/>
      <c r="M156" s="26"/>
    </row>
    <row r="157" spans="1:13" s="5" customFormat="1" x14ac:dyDescent="0.2">
      <c r="A157" s="43"/>
      <c r="C157" s="103"/>
      <c r="D157" s="103"/>
      <c r="E157" s="103"/>
      <c r="F157" s="26"/>
      <c r="H157" s="43"/>
      <c r="J157" s="103"/>
      <c r="K157" s="103"/>
      <c r="L157" s="103"/>
      <c r="M157" s="26"/>
    </row>
    <row r="158" spans="1:13" s="5" customFormat="1" x14ac:dyDescent="0.2">
      <c r="A158" s="43"/>
      <c r="C158" s="103"/>
      <c r="D158" s="103"/>
      <c r="E158" s="103"/>
      <c r="F158" s="26"/>
      <c r="H158" s="43"/>
      <c r="J158" s="103"/>
      <c r="K158" s="103"/>
      <c r="L158" s="103"/>
      <c r="M158" s="26"/>
    </row>
    <row r="159" spans="1:13" s="5" customFormat="1" x14ac:dyDescent="0.2">
      <c r="A159" s="43"/>
      <c r="C159" s="103"/>
      <c r="D159" s="103"/>
      <c r="E159" s="103"/>
      <c r="F159" s="26"/>
      <c r="H159" s="43"/>
      <c r="J159" s="103"/>
      <c r="K159" s="103"/>
      <c r="L159" s="103"/>
      <c r="M159" s="26"/>
    </row>
    <row r="160" spans="1:13" s="5" customFormat="1" x14ac:dyDescent="0.2">
      <c r="A160" s="43"/>
      <c r="C160" s="103"/>
      <c r="D160" s="103"/>
      <c r="E160" s="103"/>
      <c r="F160" s="26"/>
      <c r="H160" s="43"/>
      <c r="J160" s="103"/>
      <c r="K160" s="103"/>
      <c r="L160" s="103"/>
      <c r="M160" s="26"/>
    </row>
    <row r="161" spans="1:13" s="5" customFormat="1" x14ac:dyDescent="0.2">
      <c r="A161" s="43"/>
      <c r="C161" s="103"/>
      <c r="D161" s="103"/>
      <c r="E161" s="103"/>
      <c r="F161" s="26"/>
      <c r="H161" s="43"/>
      <c r="J161" s="103"/>
      <c r="K161" s="103"/>
      <c r="L161" s="103"/>
      <c r="M161" s="26"/>
    </row>
    <row r="162" spans="1:13" s="5" customFormat="1" x14ac:dyDescent="0.2">
      <c r="A162" s="43"/>
      <c r="C162" s="103"/>
      <c r="D162" s="103"/>
      <c r="E162" s="103"/>
      <c r="F162" s="26"/>
      <c r="H162" s="43"/>
      <c r="J162" s="103"/>
      <c r="K162" s="103"/>
      <c r="L162" s="103"/>
      <c r="M162" s="26"/>
    </row>
    <row r="163" spans="1:13" s="5" customFormat="1" x14ac:dyDescent="0.2">
      <c r="A163" s="43"/>
      <c r="C163" s="103"/>
      <c r="D163" s="103"/>
      <c r="E163" s="103"/>
      <c r="F163" s="26"/>
      <c r="H163" s="43"/>
      <c r="J163" s="103"/>
      <c r="K163" s="103"/>
      <c r="L163" s="103"/>
      <c r="M163" s="26"/>
    </row>
    <row r="164" spans="1:13" s="5" customFormat="1" x14ac:dyDescent="0.2">
      <c r="A164" s="43"/>
      <c r="C164" s="103"/>
      <c r="D164" s="103"/>
      <c r="E164" s="103"/>
      <c r="F164" s="26"/>
      <c r="H164" s="43"/>
      <c r="J164" s="103"/>
      <c r="K164" s="103"/>
      <c r="L164" s="103"/>
      <c r="M164" s="26"/>
    </row>
    <row r="165" spans="1:13" s="5" customFormat="1" x14ac:dyDescent="0.2">
      <c r="A165" s="43"/>
      <c r="C165" s="103"/>
      <c r="D165" s="103"/>
      <c r="E165" s="103"/>
      <c r="F165" s="26"/>
      <c r="H165" s="43"/>
      <c r="J165" s="103"/>
      <c r="K165" s="103"/>
      <c r="L165" s="103"/>
      <c r="M165" s="26"/>
    </row>
    <row r="166" spans="1:13" s="5" customFormat="1" x14ac:dyDescent="0.2">
      <c r="A166" s="43"/>
      <c r="C166" s="103"/>
      <c r="D166" s="103"/>
      <c r="E166" s="103"/>
      <c r="F166" s="26"/>
      <c r="H166" s="43"/>
      <c r="J166" s="103"/>
      <c r="K166" s="103"/>
      <c r="L166" s="103"/>
      <c r="M166" s="26"/>
    </row>
    <row r="167" spans="1:13" s="5" customFormat="1" x14ac:dyDescent="0.2">
      <c r="A167" s="43"/>
      <c r="C167" s="103"/>
      <c r="D167" s="103"/>
      <c r="E167" s="103"/>
      <c r="F167" s="26"/>
      <c r="H167" s="43"/>
      <c r="J167" s="103"/>
      <c r="K167" s="103"/>
      <c r="L167" s="103"/>
      <c r="M167" s="26"/>
    </row>
    <row r="168" spans="1:13" s="5" customFormat="1" x14ac:dyDescent="0.2">
      <c r="A168" s="43"/>
      <c r="C168" s="103"/>
      <c r="D168" s="103"/>
      <c r="E168" s="103"/>
      <c r="F168" s="26"/>
      <c r="H168" s="43"/>
      <c r="J168" s="103"/>
      <c r="K168" s="103"/>
      <c r="L168" s="103"/>
      <c r="M168" s="26"/>
    </row>
    <row r="169" spans="1:13" s="5" customFormat="1" x14ac:dyDescent="0.2">
      <c r="A169" s="43"/>
      <c r="C169" s="103"/>
      <c r="D169" s="103"/>
      <c r="E169" s="103"/>
      <c r="F169" s="26"/>
      <c r="H169" s="43"/>
      <c r="J169" s="103"/>
      <c r="K169" s="103"/>
      <c r="L169" s="103"/>
      <c r="M169" s="26"/>
    </row>
    <row r="170" spans="1:13" s="5" customFormat="1" x14ac:dyDescent="0.2">
      <c r="A170" s="43"/>
      <c r="C170" s="103"/>
      <c r="D170" s="103"/>
      <c r="E170" s="103"/>
      <c r="F170" s="26"/>
      <c r="H170" s="43"/>
      <c r="J170" s="103"/>
      <c r="K170" s="103"/>
      <c r="L170" s="103"/>
      <c r="M170" s="26"/>
    </row>
    <row r="171" spans="1:13" s="5" customFormat="1" x14ac:dyDescent="0.2">
      <c r="A171" s="43"/>
      <c r="C171" s="103"/>
      <c r="D171" s="103"/>
      <c r="E171" s="103"/>
      <c r="F171" s="26"/>
      <c r="H171" s="43"/>
      <c r="J171" s="103"/>
      <c r="K171" s="103"/>
      <c r="L171" s="103"/>
      <c r="M171" s="26"/>
    </row>
    <row r="172" spans="1:13" s="5" customFormat="1" x14ac:dyDescent="0.2">
      <c r="A172" s="43"/>
      <c r="C172" s="103"/>
      <c r="D172" s="103"/>
      <c r="E172" s="103"/>
      <c r="F172" s="26"/>
      <c r="H172" s="43"/>
      <c r="J172" s="103"/>
      <c r="K172" s="103"/>
      <c r="L172" s="103"/>
      <c r="M172" s="26"/>
    </row>
    <row r="173" spans="1:13" s="5" customFormat="1" x14ac:dyDescent="0.2">
      <c r="A173" s="43"/>
      <c r="C173" s="103"/>
      <c r="D173" s="103"/>
      <c r="E173" s="103"/>
      <c r="F173" s="26"/>
      <c r="H173" s="43"/>
      <c r="J173" s="103"/>
      <c r="K173" s="103"/>
      <c r="L173" s="103"/>
      <c r="M173" s="26"/>
    </row>
    <row r="174" spans="1:13" s="5" customFormat="1" x14ac:dyDescent="0.2">
      <c r="A174" s="43"/>
      <c r="C174" s="103"/>
      <c r="D174" s="103"/>
      <c r="E174" s="103"/>
      <c r="F174" s="26"/>
      <c r="H174" s="43"/>
      <c r="J174" s="103"/>
      <c r="K174" s="103"/>
      <c r="L174" s="103"/>
      <c r="M174" s="26"/>
    </row>
    <row r="175" spans="1:13" s="5" customFormat="1" x14ac:dyDescent="0.2">
      <c r="A175" s="43"/>
      <c r="C175" s="103"/>
      <c r="D175" s="103"/>
      <c r="E175" s="103"/>
      <c r="F175" s="26"/>
      <c r="H175" s="43"/>
      <c r="J175" s="103"/>
      <c r="K175" s="103"/>
      <c r="L175" s="103"/>
      <c r="M175" s="26"/>
    </row>
    <row r="176" spans="1:13" s="5" customFormat="1" x14ac:dyDescent="0.2">
      <c r="A176" s="43"/>
      <c r="C176" s="103"/>
      <c r="D176" s="103"/>
      <c r="E176" s="103"/>
      <c r="F176" s="26"/>
      <c r="H176" s="43"/>
      <c r="J176" s="103"/>
      <c r="K176" s="103"/>
      <c r="L176" s="103"/>
      <c r="M176" s="26"/>
    </row>
    <row r="177" spans="1:13" s="5" customFormat="1" x14ac:dyDescent="0.2">
      <c r="A177" s="43"/>
      <c r="C177" s="103"/>
      <c r="D177" s="103"/>
      <c r="E177" s="103"/>
      <c r="F177" s="26"/>
      <c r="H177" s="43"/>
      <c r="J177" s="103"/>
      <c r="K177" s="103"/>
      <c r="L177" s="103"/>
      <c r="M177" s="26"/>
    </row>
    <row r="178" spans="1:13" s="5" customFormat="1" x14ac:dyDescent="0.2">
      <c r="A178" s="43"/>
      <c r="C178" s="103"/>
      <c r="D178" s="103"/>
      <c r="E178" s="103"/>
      <c r="F178" s="26"/>
      <c r="H178" s="43"/>
      <c r="J178" s="103"/>
      <c r="K178" s="103"/>
      <c r="L178" s="103"/>
      <c r="M178" s="26"/>
    </row>
    <row r="179" spans="1:13" s="5" customFormat="1" x14ac:dyDescent="0.2">
      <c r="A179" s="43"/>
      <c r="C179" s="103"/>
      <c r="D179" s="103"/>
      <c r="E179" s="103"/>
      <c r="F179" s="26"/>
      <c r="H179" s="43"/>
      <c r="J179" s="103"/>
      <c r="K179" s="103"/>
      <c r="L179" s="103"/>
      <c r="M179" s="26"/>
    </row>
    <row r="180" spans="1:13" s="5" customFormat="1" x14ac:dyDescent="0.2">
      <c r="A180" s="43"/>
      <c r="C180" s="103"/>
      <c r="D180" s="103"/>
      <c r="E180" s="103"/>
      <c r="F180" s="26"/>
      <c r="H180" s="43"/>
      <c r="J180" s="103"/>
      <c r="K180" s="103"/>
      <c r="L180" s="103"/>
      <c r="M180" s="26"/>
    </row>
    <row r="181" spans="1:13" s="5" customFormat="1" x14ac:dyDescent="0.2">
      <c r="A181" s="43"/>
      <c r="C181" s="103"/>
      <c r="D181" s="103"/>
      <c r="E181" s="103"/>
      <c r="F181" s="26"/>
      <c r="H181" s="43"/>
      <c r="J181" s="103"/>
      <c r="K181" s="103"/>
      <c r="L181" s="103"/>
      <c r="M181" s="26"/>
    </row>
    <row r="182" spans="1:13" s="5" customFormat="1" x14ac:dyDescent="0.2">
      <c r="A182" s="43"/>
      <c r="C182" s="103"/>
      <c r="D182" s="103"/>
      <c r="E182" s="103"/>
      <c r="F182" s="26"/>
      <c r="H182" s="43"/>
      <c r="J182" s="103"/>
      <c r="K182" s="103"/>
      <c r="L182" s="103"/>
      <c r="M182" s="26"/>
    </row>
    <row r="183" spans="1:13" s="5" customFormat="1" x14ac:dyDescent="0.2">
      <c r="A183" s="43"/>
      <c r="C183" s="103"/>
      <c r="D183" s="103"/>
      <c r="E183" s="103"/>
      <c r="F183" s="26"/>
      <c r="H183" s="43"/>
      <c r="J183" s="103"/>
      <c r="K183" s="103"/>
      <c r="L183" s="103"/>
      <c r="M183" s="26"/>
    </row>
    <row r="184" spans="1:13" s="5" customFormat="1" x14ac:dyDescent="0.2">
      <c r="A184" s="43"/>
      <c r="C184" s="103"/>
      <c r="D184" s="103"/>
      <c r="E184" s="103"/>
      <c r="F184" s="26"/>
      <c r="H184" s="43"/>
      <c r="J184" s="103"/>
      <c r="K184" s="103"/>
      <c r="L184" s="103"/>
      <c r="M184" s="26"/>
    </row>
    <row r="185" spans="1:13" s="5" customFormat="1" x14ac:dyDescent="0.2">
      <c r="A185" s="43"/>
      <c r="C185" s="103"/>
      <c r="D185" s="103"/>
      <c r="E185" s="103"/>
      <c r="F185" s="26"/>
      <c r="H185" s="43"/>
      <c r="J185" s="103"/>
      <c r="K185" s="103"/>
      <c r="L185" s="103"/>
      <c r="M185" s="26"/>
    </row>
    <row r="186" spans="1:13" s="5" customFormat="1" x14ac:dyDescent="0.2">
      <c r="A186" s="43"/>
      <c r="C186" s="103"/>
      <c r="D186" s="103"/>
      <c r="E186" s="103"/>
      <c r="F186" s="26"/>
      <c r="H186" s="43"/>
      <c r="J186" s="103"/>
      <c r="K186" s="103"/>
      <c r="L186" s="103"/>
      <c r="M186" s="26"/>
    </row>
    <row r="187" spans="1:13" s="5" customFormat="1" x14ac:dyDescent="0.2">
      <c r="A187" s="43"/>
      <c r="C187" s="103"/>
      <c r="D187" s="103"/>
      <c r="E187" s="103"/>
      <c r="F187" s="26"/>
      <c r="H187" s="43"/>
      <c r="J187" s="103"/>
      <c r="K187" s="103"/>
      <c r="L187" s="103"/>
      <c r="M187" s="26"/>
    </row>
    <row r="188" spans="1:13" s="5" customFormat="1" x14ac:dyDescent="0.2">
      <c r="A188" s="43"/>
      <c r="C188" s="103"/>
      <c r="D188" s="103"/>
      <c r="E188" s="103"/>
      <c r="F188" s="26"/>
      <c r="H188" s="43"/>
      <c r="J188" s="103"/>
      <c r="K188" s="103"/>
      <c r="L188" s="103"/>
      <c r="M188" s="26"/>
    </row>
    <row r="189" spans="1:13" s="5" customFormat="1" x14ac:dyDescent="0.2">
      <c r="A189" s="43"/>
      <c r="C189" s="103"/>
      <c r="D189" s="103"/>
      <c r="E189" s="103"/>
      <c r="F189" s="26"/>
      <c r="H189" s="43"/>
      <c r="J189" s="103"/>
      <c r="K189" s="103"/>
      <c r="L189" s="103"/>
      <c r="M189" s="26"/>
    </row>
    <row r="190" spans="1:13" s="5" customFormat="1" x14ac:dyDescent="0.2">
      <c r="A190" s="43"/>
      <c r="C190" s="103"/>
      <c r="D190" s="103"/>
      <c r="E190" s="103"/>
      <c r="F190" s="26"/>
      <c r="H190" s="43"/>
      <c r="J190" s="103"/>
      <c r="K190" s="103"/>
      <c r="L190" s="103"/>
      <c r="M190" s="26"/>
    </row>
    <row r="191" spans="1:13" s="5" customFormat="1" x14ac:dyDescent="0.2">
      <c r="A191" s="43"/>
      <c r="C191" s="103"/>
      <c r="D191" s="103"/>
      <c r="E191" s="103"/>
      <c r="F191" s="26"/>
      <c r="H191" s="43"/>
      <c r="J191" s="103"/>
      <c r="K191" s="103"/>
      <c r="L191" s="103"/>
      <c r="M191" s="26"/>
    </row>
    <row r="192" spans="1:13" s="5" customFormat="1" x14ac:dyDescent="0.2">
      <c r="A192" s="43"/>
      <c r="C192" s="103"/>
      <c r="D192" s="103"/>
      <c r="E192" s="103"/>
      <c r="F192" s="26"/>
      <c r="H192" s="43"/>
      <c r="J192" s="103"/>
      <c r="K192" s="103"/>
      <c r="L192" s="103"/>
      <c r="M192" s="26"/>
    </row>
    <row r="193" spans="1:13" s="5" customFormat="1" x14ac:dyDescent="0.2">
      <c r="A193" s="43"/>
      <c r="C193" s="103"/>
      <c r="D193" s="103"/>
      <c r="E193" s="103"/>
      <c r="F193" s="26"/>
      <c r="H193" s="43"/>
      <c r="J193" s="103"/>
      <c r="K193" s="103"/>
      <c r="L193" s="103"/>
      <c r="M193" s="26"/>
    </row>
    <row r="194" spans="1:13" s="5" customFormat="1" x14ac:dyDescent="0.2">
      <c r="A194" s="43"/>
      <c r="C194" s="103"/>
      <c r="D194" s="103"/>
      <c r="E194" s="103"/>
      <c r="F194" s="26"/>
      <c r="H194" s="43"/>
      <c r="J194" s="103"/>
      <c r="K194" s="103"/>
      <c r="L194" s="103"/>
      <c r="M194" s="26"/>
    </row>
    <row r="195" spans="1:13" s="5" customFormat="1" x14ac:dyDescent="0.2">
      <c r="A195" s="43"/>
      <c r="C195" s="103"/>
      <c r="D195" s="103"/>
      <c r="E195" s="103"/>
      <c r="F195" s="26"/>
      <c r="H195" s="43"/>
      <c r="J195" s="103"/>
      <c r="K195" s="103"/>
      <c r="L195" s="103"/>
      <c r="M195" s="26"/>
    </row>
    <row r="196" spans="1:13" s="5" customFormat="1" x14ac:dyDescent="0.2">
      <c r="A196" s="43"/>
      <c r="C196" s="103"/>
      <c r="D196" s="103"/>
      <c r="E196" s="103"/>
      <c r="F196" s="26"/>
      <c r="H196" s="43"/>
      <c r="J196" s="103"/>
      <c r="K196" s="103"/>
      <c r="L196" s="103"/>
      <c r="M196" s="26"/>
    </row>
    <row r="197" spans="1:13" s="5" customFormat="1" x14ac:dyDescent="0.2">
      <c r="A197" s="43"/>
      <c r="C197" s="103"/>
      <c r="D197" s="103"/>
      <c r="E197" s="103"/>
      <c r="F197" s="26"/>
      <c r="H197" s="43"/>
      <c r="J197" s="103"/>
      <c r="K197" s="103"/>
      <c r="L197" s="103"/>
      <c r="M197" s="26"/>
    </row>
    <row r="198" spans="1:13" s="5" customFormat="1" x14ac:dyDescent="0.2">
      <c r="A198" s="43"/>
      <c r="C198" s="103"/>
      <c r="D198" s="103"/>
      <c r="E198" s="103"/>
      <c r="F198" s="26"/>
      <c r="H198" s="43"/>
      <c r="J198" s="103"/>
      <c r="K198" s="103"/>
      <c r="L198" s="103"/>
      <c r="M198" s="26"/>
    </row>
    <row r="199" spans="1:13" s="5" customFormat="1" x14ac:dyDescent="0.2">
      <c r="A199" s="43"/>
      <c r="C199" s="103"/>
      <c r="D199" s="103"/>
      <c r="E199" s="103"/>
      <c r="F199" s="26"/>
      <c r="H199" s="43"/>
      <c r="J199" s="103"/>
      <c r="K199" s="103"/>
      <c r="L199" s="103"/>
      <c r="M199" s="26"/>
    </row>
    <row r="200" spans="1:13" s="5" customFormat="1" x14ac:dyDescent="0.2">
      <c r="A200" s="43"/>
      <c r="C200" s="103"/>
      <c r="D200" s="103"/>
      <c r="E200" s="103"/>
      <c r="F200" s="26"/>
      <c r="H200" s="43"/>
      <c r="J200" s="103"/>
      <c r="K200" s="103"/>
      <c r="L200" s="103"/>
      <c r="M200" s="26"/>
    </row>
    <row r="201" spans="1:13" s="5" customFormat="1" x14ac:dyDescent="0.2">
      <c r="A201" s="43"/>
      <c r="C201" s="103"/>
      <c r="D201" s="103"/>
      <c r="E201" s="103"/>
      <c r="F201" s="26"/>
      <c r="H201" s="43"/>
      <c r="J201" s="103"/>
      <c r="K201" s="103"/>
      <c r="L201" s="103"/>
      <c r="M201" s="26"/>
    </row>
    <row r="202" spans="1:13" s="5" customFormat="1" x14ac:dyDescent="0.2">
      <c r="A202" s="43"/>
      <c r="C202" s="103"/>
      <c r="D202" s="103"/>
      <c r="E202" s="103"/>
      <c r="F202" s="26"/>
      <c r="H202" s="43"/>
      <c r="J202" s="103"/>
      <c r="K202" s="103"/>
      <c r="L202" s="103"/>
      <c r="M202" s="26"/>
    </row>
    <row r="203" spans="1:13" s="5" customFormat="1" x14ac:dyDescent="0.2">
      <c r="A203" s="43"/>
      <c r="C203" s="103"/>
      <c r="D203" s="103"/>
      <c r="E203" s="103"/>
      <c r="F203" s="26"/>
      <c r="H203" s="43"/>
      <c r="J203" s="103"/>
      <c r="K203" s="103"/>
      <c r="L203" s="103"/>
      <c r="M203" s="26"/>
    </row>
    <row r="204" spans="1:13" s="5" customFormat="1" x14ac:dyDescent="0.2">
      <c r="A204" s="43"/>
      <c r="C204" s="103"/>
      <c r="D204" s="103"/>
      <c r="E204" s="103"/>
      <c r="F204" s="26"/>
      <c r="H204" s="43"/>
      <c r="J204" s="103"/>
      <c r="K204" s="103"/>
      <c r="L204" s="103"/>
      <c r="M204" s="26"/>
    </row>
    <row r="205" spans="1:13" s="5" customFormat="1" x14ac:dyDescent="0.2">
      <c r="A205" s="43"/>
      <c r="C205" s="103"/>
      <c r="D205" s="103"/>
      <c r="E205" s="103"/>
      <c r="F205" s="26"/>
      <c r="H205" s="43"/>
      <c r="J205" s="103"/>
      <c r="K205" s="103"/>
      <c r="L205" s="103"/>
      <c r="M205" s="26"/>
    </row>
    <row r="206" spans="1:13" s="5" customFormat="1" x14ac:dyDescent="0.2">
      <c r="A206" s="43"/>
      <c r="C206" s="103"/>
      <c r="D206" s="103"/>
      <c r="E206" s="103"/>
      <c r="F206" s="26"/>
      <c r="H206" s="43"/>
      <c r="J206" s="103"/>
      <c r="K206" s="103"/>
      <c r="L206" s="103"/>
      <c r="M206" s="26"/>
    </row>
    <row r="207" spans="1:13" s="5" customFormat="1" x14ac:dyDescent="0.2">
      <c r="A207" s="43"/>
      <c r="C207" s="103"/>
      <c r="D207" s="103"/>
      <c r="E207" s="103"/>
      <c r="F207" s="26"/>
      <c r="H207" s="43"/>
      <c r="J207" s="103"/>
      <c r="K207" s="103"/>
      <c r="L207" s="103"/>
      <c r="M207" s="26"/>
    </row>
    <row r="208" spans="1:13" s="5" customFormat="1" x14ac:dyDescent="0.2">
      <c r="A208" s="43"/>
      <c r="C208" s="103"/>
      <c r="D208" s="103"/>
      <c r="E208" s="103"/>
      <c r="F208" s="26"/>
      <c r="H208" s="43"/>
      <c r="J208" s="103"/>
      <c r="K208" s="103"/>
      <c r="L208" s="103"/>
      <c r="M208" s="26"/>
    </row>
    <row r="209" spans="1:13" s="5" customFormat="1" x14ac:dyDescent="0.2">
      <c r="A209" s="43"/>
      <c r="C209" s="103"/>
      <c r="D209" s="103"/>
      <c r="E209" s="103"/>
      <c r="F209" s="26"/>
      <c r="H209" s="43"/>
      <c r="J209" s="103"/>
      <c r="K209" s="103"/>
      <c r="L209" s="103"/>
      <c r="M209" s="26"/>
    </row>
    <row r="210" spans="1:13" s="5" customFormat="1" x14ac:dyDescent="0.2">
      <c r="A210" s="43"/>
      <c r="C210" s="103"/>
      <c r="D210" s="103"/>
      <c r="E210" s="103"/>
      <c r="F210" s="26"/>
      <c r="H210" s="43"/>
      <c r="J210" s="103"/>
      <c r="K210" s="103"/>
      <c r="L210" s="103"/>
      <c r="M210" s="26"/>
    </row>
    <row r="211" spans="1:13" s="5" customFormat="1" x14ac:dyDescent="0.2">
      <c r="A211" s="43"/>
      <c r="C211" s="103"/>
      <c r="D211" s="103"/>
      <c r="E211" s="103"/>
      <c r="F211" s="26"/>
      <c r="H211" s="43"/>
      <c r="J211" s="103"/>
      <c r="K211" s="103"/>
      <c r="L211" s="103"/>
      <c r="M211" s="26"/>
    </row>
    <row r="212" spans="1:13" s="5" customFormat="1" x14ac:dyDescent="0.2">
      <c r="A212" s="43"/>
      <c r="C212" s="103"/>
      <c r="D212" s="103"/>
      <c r="E212" s="103"/>
      <c r="F212" s="26"/>
      <c r="H212" s="43"/>
      <c r="J212" s="103"/>
      <c r="K212" s="103"/>
      <c r="L212" s="103"/>
      <c r="M212" s="26"/>
    </row>
    <row r="213" spans="1:13" s="5" customFormat="1" x14ac:dyDescent="0.2">
      <c r="A213" s="43"/>
      <c r="C213" s="103"/>
      <c r="D213" s="103"/>
      <c r="E213" s="103"/>
      <c r="F213" s="26"/>
      <c r="H213" s="43"/>
      <c r="J213" s="103"/>
      <c r="K213" s="103"/>
      <c r="L213" s="103"/>
      <c r="M213" s="26"/>
    </row>
    <row r="214" spans="1:13" s="5" customFormat="1" x14ac:dyDescent="0.2">
      <c r="A214" s="43"/>
      <c r="C214" s="103"/>
      <c r="D214" s="103"/>
      <c r="E214" s="103"/>
      <c r="F214" s="26"/>
      <c r="H214" s="43"/>
      <c r="J214" s="103"/>
      <c r="K214" s="103"/>
      <c r="L214" s="103"/>
      <c r="M214" s="26"/>
    </row>
    <row r="215" spans="1:13" s="5" customFormat="1" x14ac:dyDescent="0.2">
      <c r="A215" s="43"/>
      <c r="C215" s="103"/>
      <c r="D215" s="103"/>
      <c r="E215" s="103"/>
      <c r="F215" s="26"/>
      <c r="H215" s="43"/>
      <c r="J215" s="103"/>
      <c r="K215" s="103"/>
      <c r="L215" s="103"/>
      <c r="M215" s="26"/>
    </row>
    <row r="216" spans="1:13" s="5" customFormat="1" x14ac:dyDescent="0.2">
      <c r="A216" s="43"/>
      <c r="C216" s="103"/>
      <c r="D216" s="103"/>
      <c r="E216" s="103"/>
      <c r="F216" s="26"/>
      <c r="H216" s="43"/>
      <c r="J216" s="103"/>
      <c r="K216" s="103"/>
      <c r="L216" s="103"/>
      <c r="M216" s="26"/>
    </row>
    <row r="217" spans="1:13" s="5" customFormat="1" x14ac:dyDescent="0.2">
      <c r="A217" s="43"/>
      <c r="C217" s="103"/>
      <c r="D217" s="103"/>
      <c r="E217" s="103"/>
      <c r="F217" s="26"/>
      <c r="H217" s="43"/>
      <c r="J217" s="103"/>
      <c r="K217" s="103"/>
      <c r="L217" s="103"/>
      <c r="M217" s="26"/>
    </row>
    <row r="218" spans="1:13" s="5" customFormat="1" x14ac:dyDescent="0.2">
      <c r="A218" s="43"/>
      <c r="C218" s="103"/>
      <c r="D218" s="103"/>
      <c r="E218" s="103"/>
      <c r="F218" s="26"/>
      <c r="H218" s="43"/>
      <c r="J218" s="103"/>
      <c r="K218" s="103"/>
      <c r="L218" s="103"/>
      <c r="M218" s="26"/>
    </row>
    <row r="219" spans="1:13" s="5" customFormat="1" x14ac:dyDescent="0.2">
      <c r="A219" s="43"/>
      <c r="C219" s="103"/>
      <c r="D219" s="103"/>
      <c r="E219" s="103"/>
      <c r="F219" s="26"/>
      <c r="H219" s="43"/>
      <c r="J219" s="103"/>
      <c r="K219" s="103"/>
      <c r="L219" s="103"/>
      <c r="M219" s="26"/>
    </row>
    <row r="220" spans="1:13" s="5" customFormat="1" x14ac:dyDescent="0.2">
      <c r="A220" s="43"/>
      <c r="C220" s="103"/>
      <c r="D220" s="103"/>
      <c r="E220" s="103"/>
      <c r="F220" s="26"/>
      <c r="H220" s="43"/>
      <c r="J220" s="103"/>
      <c r="K220" s="103"/>
      <c r="L220" s="103"/>
      <c r="M220" s="26"/>
    </row>
    <row r="221" spans="1:13" s="5" customFormat="1" x14ac:dyDescent="0.2">
      <c r="A221" s="43"/>
      <c r="C221" s="103"/>
      <c r="D221" s="103"/>
      <c r="E221" s="103"/>
      <c r="F221" s="26"/>
      <c r="H221" s="43"/>
      <c r="J221" s="103"/>
      <c r="K221" s="103"/>
      <c r="L221" s="103"/>
      <c r="M221" s="26"/>
    </row>
    <row r="222" spans="1:13" s="5" customFormat="1" x14ac:dyDescent="0.2">
      <c r="A222" s="43"/>
      <c r="C222" s="103"/>
      <c r="D222" s="103"/>
      <c r="E222" s="103"/>
      <c r="F222" s="26"/>
      <c r="H222" s="43"/>
      <c r="J222" s="103"/>
      <c r="K222" s="103"/>
      <c r="L222" s="103"/>
      <c r="M222" s="26"/>
    </row>
    <row r="223" spans="1:13" s="5" customFormat="1" x14ac:dyDescent="0.2">
      <c r="A223" s="43"/>
      <c r="C223" s="103"/>
      <c r="D223" s="103"/>
      <c r="E223" s="103"/>
      <c r="F223" s="26"/>
      <c r="H223" s="43"/>
      <c r="J223" s="103"/>
      <c r="K223" s="103"/>
      <c r="L223" s="103"/>
      <c r="M223" s="26"/>
    </row>
    <row r="224" spans="1:13" s="5" customFormat="1" x14ac:dyDescent="0.2">
      <c r="A224" s="43"/>
      <c r="C224" s="103"/>
      <c r="D224" s="103"/>
      <c r="E224" s="103"/>
      <c r="F224" s="26"/>
      <c r="H224" s="43"/>
      <c r="J224" s="103"/>
      <c r="K224" s="103"/>
      <c r="L224" s="103"/>
      <c r="M224" s="26"/>
    </row>
    <row r="225" spans="1:13" s="5" customFormat="1" x14ac:dyDescent="0.2">
      <c r="A225" s="43"/>
      <c r="C225" s="103"/>
      <c r="D225" s="103"/>
      <c r="E225" s="103"/>
      <c r="F225" s="26"/>
      <c r="H225" s="43"/>
      <c r="J225" s="103"/>
      <c r="K225" s="103"/>
      <c r="L225" s="103"/>
      <c r="M225" s="26"/>
    </row>
    <row r="226" spans="1:13" s="5" customFormat="1" x14ac:dyDescent="0.2">
      <c r="A226" s="43"/>
      <c r="C226" s="103"/>
      <c r="D226" s="103"/>
      <c r="E226" s="103"/>
      <c r="F226" s="26"/>
      <c r="H226" s="43"/>
      <c r="J226" s="103"/>
      <c r="K226" s="103"/>
      <c r="L226" s="103"/>
      <c r="M226" s="26"/>
    </row>
    <row r="227" spans="1:13" s="5" customFormat="1" x14ac:dyDescent="0.2">
      <c r="A227" s="43"/>
      <c r="C227" s="103"/>
      <c r="D227" s="103"/>
      <c r="E227" s="103"/>
      <c r="F227" s="26"/>
      <c r="H227" s="43"/>
      <c r="J227" s="103"/>
      <c r="K227" s="103"/>
      <c r="L227" s="103"/>
      <c r="M227" s="26"/>
    </row>
    <row r="228" spans="1:13" s="5" customFormat="1" x14ac:dyDescent="0.2">
      <c r="A228" s="43"/>
      <c r="C228" s="103"/>
      <c r="D228" s="103"/>
      <c r="E228" s="103"/>
      <c r="F228" s="26"/>
      <c r="H228" s="43"/>
      <c r="J228" s="103"/>
      <c r="K228" s="103"/>
      <c r="L228" s="103"/>
      <c r="M228" s="26"/>
    </row>
    <row r="229" spans="1:13" s="5" customFormat="1" x14ac:dyDescent="0.2">
      <c r="A229" s="43"/>
      <c r="C229" s="103"/>
      <c r="D229" s="103"/>
      <c r="E229" s="103"/>
      <c r="F229" s="26"/>
      <c r="H229" s="43"/>
      <c r="J229" s="103"/>
      <c r="K229" s="103"/>
      <c r="L229" s="103"/>
      <c r="M229" s="26"/>
    </row>
    <row r="230" spans="1:13" s="5" customFormat="1" x14ac:dyDescent="0.2">
      <c r="A230" s="43"/>
      <c r="C230" s="103"/>
      <c r="D230" s="103"/>
      <c r="E230" s="103"/>
      <c r="F230" s="26"/>
      <c r="H230" s="43"/>
      <c r="J230" s="103"/>
      <c r="K230" s="103"/>
      <c r="L230" s="103"/>
      <c r="M230" s="26"/>
    </row>
    <row r="231" spans="1:13" s="5" customFormat="1" x14ac:dyDescent="0.2">
      <c r="A231" s="43"/>
      <c r="C231" s="103"/>
      <c r="D231" s="103"/>
      <c r="E231" s="103"/>
      <c r="F231" s="26"/>
      <c r="H231" s="43"/>
      <c r="J231" s="103"/>
      <c r="K231" s="103"/>
      <c r="L231" s="103"/>
      <c r="M231" s="26"/>
    </row>
    <row r="232" spans="1:13" s="5" customFormat="1" x14ac:dyDescent="0.2">
      <c r="A232" s="43"/>
      <c r="C232" s="103"/>
      <c r="D232" s="103"/>
      <c r="E232" s="103"/>
      <c r="F232" s="26"/>
      <c r="H232" s="43"/>
      <c r="J232" s="103"/>
      <c r="K232" s="103"/>
      <c r="L232" s="103"/>
      <c r="M232" s="26"/>
    </row>
    <row r="233" spans="1:13" s="5" customFormat="1" x14ac:dyDescent="0.2">
      <c r="A233" s="43"/>
      <c r="C233" s="103"/>
      <c r="D233" s="103"/>
      <c r="E233" s="103"/>
      <c r="F233" s="26"/>
      <c r="H233" s="43"/>
      <c r="J233" s="103"/>
      <c r="K233" s="103"/>
      <c r="L233" s="103"/>
      <c r="M233" s="26"/>
    </row>
    <row r="234" spans="1:13" s="5" customFormat="1" x14ac:dyDescent="0.2">
      <c r="A234" s="43"/>
      <c r="C234" s="103"/>
      <c r="D234" s="103"/>
      <c r="E234" s="103"/>
      <c r="F234" s="26"/>
      <c r="H234" s="43"/>
      <c r="J234" s="103"/>
      <c r="K234" s="103"/>
      <c r="L234" s="103"/>
      <c r="M234" s="26"/>
    </row>
    <row r="235" spans="1:13" s="5" customFormat="1" x14ac:dyDescent="0.2">
      <c r="A235" s="43"/>
      <c r="C235" s="103"/>
      <c r="D235" s="103"/>
      <c r="E235" s="103"/>
      <c r="F235" s="26"/>
      <c r="H235" s="43"/>
      <c r="J235" s="103"/>
      <c r="K235" s="103"/>
      <c r="L235" s="103"/>
      <c r="M235" s="26"/>
    </row>
    <row r="236" spans="1:13" s="5" customFormat="1" x14ac:dyDescent="0.2">
      <c r="A236" s="43"/>
      <c r="C236" s="103"/>
      <c r="D236" s="103"/>
      <c r="E236" s="103"/>
      <c r="F236" s="26"/>
      <c r="H236" s="43"/>
      <c r="J236" s="103"/>
      <c r="K236" s="103"/>
      <c r="L236" s="103"/>
      <c r="M236" s="26"/>
    </row>
    <row r="237" spans="1:13" s="5" customFormat="1" x14ac:dyDescent="0.2">
      <c r="A237" s="43"/>
      <c r="C237" s="103"/>
      <c r="D237" s="103"/>
      <c r="E237" s="103"/>
      <c r="F237" s="26"/>
      <c r="H237" s="43"/>
      <c r="J237" s="103"/>
      <c r="K237" s="103"/>
      <c r="L237" s="103"/>
      <c r="M237" s="26"/>
    </row>
    <row r="238" spans="1:13" s="5" customFormat="1" x14ac:dyDescent="0.2">
      <c r="A238" s="43"/>
      <c r="C238" s="103"/>
      <c r="D238" s="103"/>
      <c r="E238" s="103"/>
      <c r="F238" s="26"/>
      <c r="H238" s="43"/>
      <c r="J238" s="103"/>
      <c r="K238" s="103"/>
      <c r="L238" s="103"/>
      <c r="M238" s="26"/>
    </row>
    <row r="239" spans="1:13" s="5" customFormat="1" x14ac:dyDescent="0.2">
      <c r="A239" s="43"/>
      <c r="C239" s="103"/>
      <c r="D239" s="103"/>
      <c r="E239" s="103"/>
      <c r="F239" s="26"/>
      <c r="H239" s="43"/>
      <c r="J239" s="103"/>
      <c r="K239" s="103"/>
      <c r="L239" s="103"/>
      <c r="M239" s="26"/>
    </row>
    <row r="240" spans="1:13" s="5" customFormat="1" x14ac:dyDescent="0.2">
      <c r="A240" s="43"/>
      <c r="C240" s="103"/>
      <c r="D240" s="103"/>
      <c r="E240" s="103"/>
      <c r="F240" s="26"/>
      <c r="H240" s="43"/>
      <c r="J240" s="103"/>
      <c r="K240" s="103"/>
      <c r="L240" s="103"/>
      <c r="M240" s="26"/>
    </row>
    <row r="241" spans="1:13" s="5" customFormat="1" x14ac:dyDescent="0.2">
      <c r="A241" s="43"/>
      <c r="C241" s="103"/>
      <c r="D241" s="103"/>
      <c r="E241" s="103"/>
      <c r="F241" s="26"/>
      <c r="H241" s="43"/>
      <c r="J241" s="103"/>
      <c r="K241" s="103"/>
      <c r="L241" s="103"/>
      <c r="M241" s="26"/>
    </row>
    <row r="242" spans="1:13" s="5" customFormat="1" x14ac:dyDescent="0.2">
      <c r="A242" s="43"/>
      <c r="C242" s="103"/>
      <c r="D242" s="103"/>
      <c r="E242" s="103"/>
      <c r="F242" s="26"/>
      <c r="H242" s="43"/>
      <c r="J242" s="103"/>
      <c r="K242" s="103"/>
      <c r="L242" s="103"/>
      <c r="M242" s="26"/>
    </row>
    <row r="243" spans="1:13" s="5" customFormat="1" x14ac:dyDescent="0.2">
      <c r="A243" s="43"/>
      <c r="C243" s="103"/>
      <c r="D243" s="103"/>
      <c r="E243" s="103"/>
      <c r="F243" s="26"/>
      <c r="H243" s="43"/>
      <c r="J243" s="103"/>
      <c r="K243" s="103"/>
      <c r="L243" s="103"/>
      <c r="M243" s="26"/>
    </row>
    <row r="244" spans="1:13" s="5" customFormat="1" x14ac:dyDescent="0.2">
      <c r="A244" s="43"/>
      <c r="C244" s="103"/>
      <c r="D244" s="103"/>
      <c r="E244" s="103"/>
      <c r="F244" s="26"/>
      <c r="H244" s="43"/>
      <c r="J244" s="103"/>
      <c r="K244" s="103"/>
      <c r="L244" s="103"/>
      <c r="M244" s="26"/>
    </row>
    <row r="245" spans="1:13" s="5" customFormat="1" x14ac:dyDescent="0.2">
      <c r="A245" s="43"/>
      <c r="C245" s="103"/>
      <c r="D245" s="103"/>
      <c r="E245" s="103"/>
      <c r="F245" s="26"/>
      <c r="H245" s="43"/>
      <c r="J245" s="103"/>
      <c r="K245" s="103"/>
      <c r="L245" s="103"/>
      <c r="M245" s="26"/>
    </row>
    <row r="246" spans="1:13" s="5" customFormat="1" x14ac:dyDescent="0.2">
      <c r="A246" s="43"/>
      <c r="C246" s="103"/>
      <c r="D246" s="103"/>
      <c r="E246" s="103"/>
      <c r="F246" s="26"/>
      <c r="H246" s="43"/>
      <c r="J246" s="103"/>
      <c r="K246" s="103"/>
      <c r="L246" s="103"/>
      <c r="M246" s="26"/>
    </row>
    <row r="247" spans="1:13" s="5" customFormat="1" x14ac:dyDescent="0.2">
      <c r="A247" s="43"/>
      <c r="C247" s="103"/>
      <c r="D247" s="103"/>
      <c r="E247" s="103"/>
      <c r="F247" s="26"/>
      <c r="H247" s="43"/>
      <c r="J247" s="103"/>
      <c r="K247" s="103"/>
      <c r="L247" s="103"/>
      <c r="M247" s="26"/>
    </row>
    <row r="248" spans="1:13" s="5" customFormat="1" x14ac:dyDescent="0.2">
      <c r="A248" s="43"/>
      <c r="C248" s="103"/>
      <c r="D248" s="103"/>
      <c r="E248" s="103"/>
      <c r="F248" s="26"/>
      <c r="H248" s="43"/>
      <c r="J248" s="103"/>
      <c r="K248" s="103"/>
      <c r="L248" s="103"/>
      <c r="M248" s="26"/>
    </row>
    <row r="249" spans="1:13" s="5" customFormat="1" x14ac:dyDescent="0.2">
      <c r="A249" s="43"/>
      <c r="C249" s="103"/>
      <c r="D249" s="103"/>
      <c r="E249" s="103"/>
      <c r="F249" s="26"/>
      <c r="H249" s="43"/>
      <c r="J249" s="103"/>
      <c r="K249" s="103"/>
      <c r="L249" s="103"/>
      <c r="M249" s="26"/>
    </row>
    <row r="250" spans="1:13" s="5" customFormat="1" x14ac:dyDescent="0.2">
      <c r="A250" s="43"/>
      <c r="C250" s="103"/>
      <c r="D250" s="103"/>
      <c r="E250" s="103"/>
      <c r="F250" s="26"/>
      <c r="H250" s="43"/>
      <c r="J250" s="103"/>
      <c r="K250" s="103"/>
      <c r="L250" s="103"/>
      <c r="M250" s="26"/>
    </row>
    <row r="251" spans="1:13" s="5" customFormat="1" x14ac:dyDescent="0.2">
      <c r="A251" s="43"/>
      <c r="C251" s="103"/>
      <c r="D251" s="103"/>
      <c r="E251" s="103"/>
      <c r="F251" s="26"/>
      <c r="H251" s="43"/>
      <c r="J251" s="103"/>
      <c r="K251" s="103"/>
      <c r="L251" s="103"/>
      <c r="M251" s="26"/>
    </row>
    <row r="252" spans="1:13" s="5" customFormat="1" x14ac:dyDescent="0.2">
      <c r="A252" s="43"/>
      <c r="C252" s="103"/>
      <c r="D252" s="103"/>
      <c r="E252" s="103"/>
      <c r="F252" s="26"/>
      <c r="H252" s="43"/>
      <c r="J252" s="103"/>
      <c r="K252" s="103"/>
      <c r="L252" s="103"/>
      <c r="M252" s="26"/>
    </row>
    <row r="253" spans="1:13" s="5" customFormat="1" x14ac:dyDescent="0.2">
      <c r="A253" s="43"/>
      <c r="C253" s="103"/>
      <c r="D253" s="103"/>
      <c r="E253" s="103"/>
      <c r="F253" s="26"/>
      <c r="H253" s="43"/>
      <c r="J253" s="103"/>
      <c r="K253" s="103"/>
      <c r="L253" s="103"/>
      <c r="M253" s="26"/>
    </row>
    <row r="254" spans="1:13" s="5" customFormat="1" x14ac:dyDescent="0.2">
      <c r="A254" s="43"/>
      <c r="C254" s="103"/>
      <c r="D254" s="103"/>
      <c r="E254" s="103"/>
      <c r="F254" s="26"/>
      <c r="H254" s="43"/>
      <c r="J254" s="103"/>
      <c r="K254" s="103"/>
      <c r="L254" s="103"/>
      <c r="M254" s="26"/>
    </row>
    <row r="255" spans="1:13" s="5" customFormat="1" x14ac:dyDescent="0.2">
      <c r="A255" s="43"/>
      <c r="C255" s="103"/>
      <c r="D255" s="103"/>
      <c r="E255" s="103"/>
      <c r="F255" s="26"/>
      <c r="H255" s="43"/>
      <c r="J255" s="103"/>
      <c r="K255" s="103"/>
      <c r="L255" s="103"/>
      <c r="M255" s="26"/>
    </row>
    <row r="256" spans="1:13" s="5" customFormat="1" x14ac:dyDescent="0.2">
      <c r="A256" s="43"/>
      <c r="C256" s="103"/>
      <c r="D256" s="103"/>
      <c r="E256" s="103"/>
      <c r="F256" s="26"/>
      <c r="H256" s="43"/>
      <c r="J256" s="103"/>
      <c r="K256" s="103"/>
      <c r="L256" s="103"/>
      <c r="M256" s="26"/>
    </row>
    <row r="257" spans="1:13" s="5" customFormat="1" x14ac:dyDescent="0.2">
      <c r="A257" s="43"/>
      <c r="C257" s="103"/>
      <c r="D257" s="103"/>
      <c r="E257" s="103"/>
      <c r="F257" s="26"/>
      <c r="H257" s="43"/>
      <c r="J257" s="103"/>
      <c r="K257" s="103"/>
      <c r="L257" s="103"/>
      <c r="M257" s="26"/>
    </row>
    <row r="258" spans="1:13" s="5" customFormat="1" x14ac:dyDescent="0.2">
      <c r="A258" s="43"/>
      <c r="C258" s="103"/>
      <c r="D258" s="103"/>
      <c r="E258" s="103"/>
      <c r="F258" s="26"/>
      <c r="H258" s="43"/>
      <c r="J258" s="103"/>
      <c r="K258" s="103"/>
      <c r="L258" s="103"/>
      <c r="M258" s="26"/>
    </row>
    <row r="259" spans="1:13" s="5" customFormat="1" x14ac:dyDescent="0.2">
      <c r="A259" s="43"/>
      <c r="C259" s="103"/>
      <c r="D259" s="103"/>
      <c r="E259" s="103"/>
      <c r="F259" s="26"/>
      <c r="H259" s="43"/>
      <c r="J259" s="103"/>
      <c r="K259" s="103"/>
      <c r="L259" s="103"/>
      <c r="M259" s="26"/>
    </row>
    <row r="260" spans="1:13" s="5" customFormat="1" x14ac:dyDescent="0.2">
      <c r="A260" s="43"/>
      <c r="C260" s="103"/>
      <c r="D260" s="103"/>
      <c r="E260" s="103"/>
      <c r="F260" s="26"/>
      <c r="H260" s="43"/>
      <c r="J260" s="103"/>
      <c r="K260" s="103"/>
      <c r="L260" s="103"/>
      <c r="M260" s="26"/>
    </row>
    <row r="261" spans="1:13" s="5" customFormat="1" x14ac:dyDescent="0.2">
      <c r="A261" s="43"/>
      <c r="C261" s="103"/>
      <c r="D261" s="103"/>
      <c r="E261" s="103"/>
      <c r="F261" s="26"/>
      <c r="H261" s="43"/>
      <c r="J261" s="103"/>
      <c r="K261" s="103"/>
      <c r="L261" s="103"/>
      <c r="M261" s="26"/>
    </row>
    <row r="262" spans="1:13" s="5" customFormat="1" x14ac:dyDescent="0.2">
      <c r="A262" s="43"/>
      <c r="C262" s="103"/>
      <c r="D262" s="103"/>
      <c r="E262" s="103"/>
      <c r="F262" s="26"/>
      <c r="H262" s="43"/>
      <c r="J262" s="103"/>
      <c r="K262" s="103"/>
      <c r="L262" s="103"/>
      <c r="M262" s="26"/>
    </row>
    <row r="263" spans="1:13" s="5" customFormat="1" x14ac:dyDescent="0.2">
      <c r="A263" s="43"/>
      <c r="C263" s="103"/>
      <c r="D263" s="103"/>
      <c r="E263" s="103"/>
      <c r="F263" s="26"/>
      <c r="H263" s="43"/>
      <c r="J263" s="103"/>
      <c r="K263" s="103"/>
      <c r="L263" s="103"/>
      <c r="M263" s="26"/>
    </row>
    <row r="264" spans="1:13" s="5" customFormat="1" x14ac:dyDescent="0.2">
      <c r="A264" s="43"/>
      <c r="C264" s="103"/>
      <c r="D264" s="103"/>
      <c r="E264" s="103"/>
      <c r="F264" s="26"/>
      <c r="H264" s="43"/>
      <c r="J264" s="103"/>
      <c r="K264" s="103"/>
      <c r="L264" s="103"/>
      <c r="M264" s="26"/>
    </row>
    <row r="265" spans="1:13" s="5" customFormat="1" x14ac:dyDescent="0.2">
      <c r="A265" s="43"/>
      <c r="C265" s="103"/>
      <c r="D265" s="103"/>
      <c r="E265" s="103"/>
      <c r="F265" s="26"/>
      <c r="H265" s="43"/>
      <c r="J265" s="103"/>
      <c r="K265" s="103"/>
      <c r="L265" s="103"/>
      <c r="M265" s="26"/>
    </row>
    <row r="266" spans="1:13" s="5" customFormat="1" x14ac:dyDescent="0.2">
      <c r="A266" s="43"/>
      <c r="C266" s="103"/>
      <c r="D266" s="103"/>
      <c r="E266" s="103"/>
      <c r="F266" s="26"/>
      <c r="H266" s="43"/>
      <c r="J266" s="103"/>
      <c r="K266" s="103"/>
      <c r="L266" s="103"/>
      <c r="M266" s="26"/>
    </row>
    <row r="267" spans="1:13" s="5" customFormat="1" x14ac:dyDescent="0.2">
      <c r="A267" s="43"/>
      <c r="C267" s="103"/>
      <c r="D267" s="103"/>
      <c r="E267" s="103"/>
      <c r="F267" s="26"/>
      <c r="H267" s="43"/>
      <c r="J267" s="103"/>
      <c r="K267" s="103"/>
      <c r="L267" s="103"/>
      <c r="M267" s="26"/>
    </row>
    <row r="268" spans="1:13" s="5" customFormat="1" x14ac:dyDescent="0.2">
      <c r="A268" s="43"/>
      <c r="C268" s="103"/>
      <c r="D268" s="103"/>
      <c r="E268" s="103"/>
      <c r="F268" s="26"/>
      <c r="H268" s="43"/>
      <c r="J268" s="103"/>
      <c r="K268" s="103"/>
      <c r="L268" s="103"/>
      <c r="M268" s="26"/>
    </row>
    <row r="269" spans="1:13" s="5" customFormat="1" x14ac:dyDescent="0.2">
      <c r="A269" s="43"/>
      <c r="C269" s="103"/>
      <c r="D269" s="103"/>
      <c r="E269" s="103"/>
      <c r="F269" s="26"/>
      <c r="H269" s="43"/>
      <c r="J269" s="103"/>
      <c r="K269" s="103"/>
      <c r="L269" s="103"/>
      <c r="M269" s="26"/>
    </row>
    <row r="270" spans="1:13" s="5" customFormat="1" x14ac:dyDescent="0.2">
      <c r="A270" s="43"/>
      <c r="C270" s="103"/>
      <c r="D270" s="103"/>
      <c r="E270" s="103"/>
      <c r="F270" s="26"/>
      <c r="H270" s="43"/>
      <c r="J270" s="103"/>
      <c r="K270" s="103"/>
      <c r="L270" s="103"/>
      <c r="M270" s="26"/>
    </row>
    <row r="271" spans="1:13" s="5" customFormat="1" x14ac:dyDescent="0.2">
      <c r="A271" s="43"/>
      <c r="C271" s="103"/>
      <c r="D271" s="103"/>
      <c r="E271" s="103"/>
      <c r="F271" s="26"/>
      <c r="H271" s="43"/>
      <c r="J271" s="103"/>
      <c r="K271" s="103"/>
      <c r="L271" s="103"/>
      <c r="M271" s="26"/>
    </row>
    <row r="272" spans="1:13" s="5" customFormat="1" x14ac:dyDescent="0.2">
      <c r="A272" s="43"/>
      <c r="C272" s="103"/>
      <c r="D272" s="103"/>
      <c r="E272" s="103"/>
      <c r="F272" s="26"/>
      <c r="H272" s="43"/>
      <c r="J272" s="103"/>
      <c r="K272" s="103"/>
      <c r="L272" s="103"/>
      <c r="M272" s="26"/>
    </row>
    <row r="273" spans="1:13" s="5" customFormat="1" x14ac:dyDescent="0.2">
      <c r="A273" s="43"/>
      <c r="C273" s="103"/>
      <c r="D273" s="103"/>
      <c r="E273" s="103"/>
      <c r="F273" s="26"/>
      <c r="H273" s="43"/>
      <c r="J273" s="103"/>
      <c r="K273" s="103"/>
      <c r="L273" s="103"/>
      <c r="M273" s="26"/>
    </row>
    <row r="274" spans="1:13" s="5" customFormat="1" x14ac:dyDescent="0.2">
      <c r="A274" s="43"/>
      <c r="C274" s="103"/>
      <c r="D274" s="103"/>
      <c r="E274" s="103"/>
      <c r="F274" s="26"/>
      <c r="H274" s="43"/>
      <c r="J274" s="103"/>
      <c r="K274" s="103"/>
      <c r="L274" s="103"/>
      <c r="M274" s="26"/>
    </row>
    <row r="275" spans="1:13" s="5" customFormat="1" x14ac:dyDescent="0.2">
      <c r="A275" s="43"/>
      <c r="C275" s="103"/>
      <c r="D275" s="103"/>
      <c r="E275" s="103"/>
      <c r="F275" s="26"/>
      <c r="H275" s="43"/>
      <c r="J275" s="103"/>
      <c r="K275" s="103"/>
      <c r="L275" s="103"/>
      <c r="M275" s="26"/>
    </row>
    <row r="276" spans="1:13" s="5" customFormat="1" x14ac:dyDescent="0.2">
      <c r="A276" s="43"/>
      <c r="C276" s="103"/>
      <c r="D276" s="103"/>
      <c r="E276" s="103"/>
      <c r="F276" s="26"/>
      <c r="H276" s="43"/>
      <c r="J276" s="103"/>
      <c r="K276" s="103"/>
      <c r="L276" s="103"/>
      <c r="M276" s="26"/>
    </row>
    <row r="277" spans="1:13" s="5" customFormat="1" x14ac:dyDescent="0.2">
      <c r="A277" s="43"/>
      <c r="C277" s="103"/>
      <c r="D277" s="103"/>
      <c r="E277" s="103"/>
      <c r="F277" s="26"/>
      <c r="H277" s="43"/>
      <c r="J277" s="103"/>
      <c r="K277" s="103"/>
      <c r="L277" s="103"/>
      <c r="M277" s="26"/>
    </row>
    <row r="278" spans="1:13" s="5" customFormat="1" x14ac:dyDescent="0.2">
      <c r="A278" s="43"/>
      <c r="C278" s="103"/>
      <c r="D278" s="103"/>
      <c r="E278" s="103"/>
      <c r="F278" s="26"/>
      <c r="H278" s="43"/>
      <c r="J278" s="103"/>
      <c r="K278" s="103"/>
      <c r="L278" s="103"/>
      <c r="M278" s="26"/>
    </row>
    <row r="279" spans="1:13" s="5" customFormat="1" x14ac:dyDescent="0.2">
      <c r="A279" s="43"/>
      <c r="C279" s="103"/>
      <c r="D279" s="103"/>
      <c r="E279" s="103"/>
      <c r="F279" s="26"/>
      <c r="H279" s="43"/>
      <c r="J279" s="103"/>
      <c r="K279" s="103"/>
      <c r="L279" s="103"/>
      <c r="M279" s="26"/>
    </row>
    <row r="280" spans="1:13" s="5" customFormat="1" x14ac:dyDescent="0.2">
      <c r="A280" s="43"/>
      <c r="C280" s="103"/>
      <c r="D280" s="103"/>
      <c r="E280" s="103"/>
      <c r="F280" s="26"/>
      <c r="H280" s="43"/>
      <c r="J280" s="103"/>
      <c r="K280" s="103"/>
      <c r="L280" s="103"/>
      <c r="M280" s="26"/>
    </row>
    <row r="281" spans="1:13" s="5" customFormat="1" x14ac:dyDescent="0.2">
      <c r="A281" s="43"/>
      <c r="C281" s="103"/>
      <c r="D281" s="103"/>
      <c r="E281" s="103"/>
      <c r="F281" s="26"/>
      <c r="H281" s="43"/>
      <c r="J281" s="103"/>
      <c r="K281" s="103"/>
      <c r="L281" s="103"/>
      <c r="M281" s="26"/>
    </row>
    <row r="282" spans="1:13" s="5" customFormat="1" x14ac:dyDescent="0.2">
      <c r="A282" s="43"/>
      <c r="C282" s="103"/>
      <c r="D282" s="103"/>
      <c r="E282" s="103"/>
      <c r="F282" s="26"/>
      <c r="H282" s="43"/>
      <c r="J282" s="103"/>
      <c r="K282" s="103"/>
      <c r="L282" s="103"/>
      <c r="M282" s="26"/>
    </row>
    <row r="283" spans="1:13" s="5" customFormat="1" x14ac:dyDescent="0.2">
      <c r="A283" s="43"/>
      <c r="C283" s="103"/>
      <c r="D283" s="103"/>
      <c r="E283" s="103"/>
      <c r="F283" s="26"/>
      <c r="H283" s="43"/>
      <c r="J283" s="103"/>
      <c r="K283" s="103"/>
      <c r="L283" s="103"/>
      <c r="M283" s="26"/>
    </row>
    <row r="284" spans="1:13" s="5" customFormat="1" x14ac:dyDescent="0.2">
      <c r="A284" s="43"/>
      <c r="C284" s="103"/>
      <c r="D284" s="103"/>
      <c r="E284" s="103"/>
      <c r="F284" s="26"/>
      <c r="H284" s="43"/>
      <c r="J284" s="103"/>
      <c r="K284" s="103"/>
      <c r="L284" s="103"/>
      <c r="M284" s="26"/>
    </row>
    <row r="285" spans="1:13" s="5" customFormat="1" x14ac:dyDescent="0.2">
      <c r="A285" s="43"/>
      <c r="C285" s="103"/>
      <c r="D285" s="103"/>
      <c r="E285" s="103"/>
      <c r="F285" s="26"/>
      <c r="H285" s="43"/>
      <c r="J285" s="103"/>
      <c r="K285" s="103"/>
      <c r="L285" s="103"/>
      <c r="M285" s="26"/>
    </row>
    <row r="286" spans="1:13" s="5" customFormat="1" x14ac:dyDescent="0.2">
      <c r="A286" s="43"/>
      <c r="C286" s="103"/>
      <c r="D286" s="103"/>
      <c r="E286" s="103"/>
      <c r="F286" s="26"/>
      <c r="H286" s="43"/>
      <c r="J286" s="103"/>
      <c r="K286" s="103"/>
      <c r="L286" s="103"/>
      <c r="M286" s="26"/>
    </row>
    <row r="287" spans="1:13" s="5" customFormat="1" x14ac:dyDescent="0.2">
      <c r="A287" s="43"/>
      <c r="C287" s="103"/>
      <c r="D287" s="103"/>
      <c r="E287" s="103"/>
      <c r="F287" s="26"/>
      <c r="H287" s="43"/>
      <c r="J287" s="103"/>
      <c r="K287" s="103"/>
      <c r="L287" s="103"/>
      <c r="M287" s="26"/>
    </row>
    <row r="288" spans="1:13" s="5" customFormat="1" x14ac:dyDescent="0.2">
      <c r="A288" s="43"/>
      <c r="C288" s="103"/>
      <c r="D288" s="103"/>
      <c r="E288" s="103"/>
      <c r="F288" s="26"/>
      <c r="H288" s="43"/>
      <c r="J288" s="103"/>
      <c r="K288" s="103"/>
      <c r="L288" s="103"/>
      <c r="M288" s="26"/>
    </row>
    <row r="289" spans="1:13" s="5" customFormat="1" x14ac:dyDescent="0.2">
      <c r="A289" s="43"/>
      <c r="C289" s="103"/>
      <c r="D289" s="103"/>
      <c r="E289" s="103"/>
      <c r="F289" s="26"/>
      <c r="H289" s="43"/>
      <c r="J289" s="103"/>
      <c r="K289" s="103"/>
      <c r="L289" s="103"/>
      <c r="M289" s="26"/>
    </row>
    <row r="290" spans="1:13" s="5" customFormat="1" x14ac:dyDescent="0.2">
      <c r="A290" s="43"/>
      <c r="C290" s="103"/>
      <c r="D290" s="103"/>
      <c r="E290" s="103"/>
      <c r="F290" s="26"/>
      <c r="H290" s="43"/>
      <c r="J290" s="103"/>
      <c r="K290" s="103"/>
      <c r="L290" s="103"/>
      <c r="M290" s="26"/>
    </row>
    <row r="291" spans="1:13" s="5" customFormat="1" x14ac:dyDescent="0.2">
      <c r="A291" s="43"/>
      <c r="C291" s="103"/>
      <c r="D291" s="103"/>
      <c r="E291" s="103"/>
      <c r="F291" s="26"/>
      <c r="H291" s="43"/>
      <c r="J291" s="103"/>
      <c r="K291" s="103"/>
      <c r="L291" s="103"/>
      <c r="M291" s="26"/>
    </row>
    <row r="292" spans="1:13" s="5" customFormat="1" x14ac:dyDescent="0.2">
      <c r="A292" s="43"/>
      <c r="C292" s="103"/>
      <c r="D292" s="103"/>
      <c r="E292" s="103"/>
      <c r="F292" s="26"/>
      <c r="H292" s="43"/>
      <c r="J292" s="103"/>
      <c r="K292" s="103"/>
      <c r="L292" s="103"/>
      <c r="M292" s="26"/>
    </row>
    <row r="293" spans="1:13" s="5" customFormat="1" x14ac:dyDescent="0.2">
      <c r="A293" s="43"/>
      <c r="C293" s="103"/>
      <c r="D293" s="103"/>
      <c r="E293" s="103"/>
      <c r="F293" s="26"/>
      <c r="H293" s="43"/>
      <c r="J293" s="103"/>
      <c r="K293" s="103"/>
      <c r="L293" s="103"/>
      <c r="M293" s="26"/>
    </row>
    <row r="294" spans="1:13" s="5" customFormat="1" x14ac:dyDescent="0.2">
      <c r="A294" s="43"/>
      <c r="C294" s="103"/>
      <c r="D294" s="103"/>
      <c r="E294" s="103"/>
      <c r="F294" s="26"/>
      <c r="H294" s="43"/>
      <c r="J294" s="103"/>
      <c r="K294" s="103"/>
      <c r="L294" s="103"/>
      <c r="M294" s="26"/>
    </row>
    <row r="295" spans="1:13" s="5" customFormat="1" x14ac:dyDescent="0.2">
      <c r="A295" s="43"/>
      <c r="C295" s="103"/>
      <c r="D295" s="103"/>
      <c r="E295" s="103"/>
      <c r="F295" s="26"/>
      <c r="H295" s="43"/>
      <c r="J295" s="103"/>
      <c r="K295" s="103"/>
      <c r="L295" s="103"/>
      <c r="M295" s="26"/>
    </row>
    <row r="296" spans="1:13" s="5" customFormat="1" x14ac:dyDescent="0.2">
      <c r="A296" s="43"/>
      <c r="C296" s="103"/>
      <c r="D296" s="103"/>
      <c r="E296" s="103"/>
      <c r="F296" s="26"/>
      <c r="H296" s="43"/>
      <c r="J296" s="103"/>
      <c r="K296" s="103"/>
      <c r="L296" s="103"/>
      <c r="M296" s="26"/>
    </row>
    <row r="297" spans="1:13" s="5" customFormat="1" x14ac:dyDescent="0.2">
      <c r="A297" s="43"/>
      <c r="C297" s="103"/>
      <c r="D297" s="103"/>
      <c r="E297" s="103"/>
      <c r="F297" s="26"/>
      <c r="H297" s="43"/>
      <c r="J297" s="103"/>
      <c r="K297" s="103"/>
      <c r="L297" s="103"/>
      <c r="M297" s="26"/>
    </row>
    <row r="298" spans="1:13" s="5" customFormat="1" x14ac:dyDescent="0.2">
      <c r="A298" s="43"/>
      <c r="C298" s="103"/>
      <c r="D298" s="103"/>
      <c r="E298" s="103"/>
      <c r="F298" s="26"/>
      <c r="H298" s="43"/>
      <c r="J298" s="103"/>
      <c r="K298" s="103"/>
      <c r="L298" s="103"/>
      <c r="M298" s="26"/>
    </row>
    <row r="299" spans="1:13" s="5" customFormat="1" x14ac:dyDescent="0.2">
      <c r="A299" s="43"/>
      <c r="C299" s="103"/>
      <c r="D299" s="103"/>
      <c r="E299" s="103"/>
      <c r="F299" s="26"/>
      <c r="H299" s="43"/>
      <c r="J299" s="103"/>
      <c r="K299" s="103"/>
      <c r="L299" s="103"/>
      <c r="M299" s="26"/>
    </row>
    <row r="300" spans="1:13" s="5" customFormat="1" x14ac:dyDescent="0.2">
      <c r="A300" s="43"/>
      <c r="C300" s="103"/>
      <c r="D300" s="103"/>
      <c r="E300" s="103"/>
      <c r="F300" s="26"/>
      <c r="H300" s="43"/>
      <c r="J300" s="103"/>
      <c r="K300" s="103"/>
      <c r="L300" s="103"/>
      <c r="M300" s="26"/>
    </row>
    <row r="301" spans="1:13" s="5" customFormat="1" x14ac:dyDescent="0.2">
      <c r="A301" s="43"/>
      <c r="C301" s="103"/>
      <c r="D301" s="103"/>
      <c r="E301" s="103"/>
      <c r="F301" s="26"/>
      <c r="H301" s="43"/>
      <c r="J301" s="103"/>
      <c r="K301" s="103"/>
      <c r="L301" s="103"/>
      <c r="M301" s="26"/>
    </row>
    <row r="302" spans="1:13" s="5" customFormat="1" x14ac:dyDescent="0.2">
      <c r="A302" s="43"/>
      <c r="C302" s="103"/>
      <c r="D302" s="103"/>
      <c r="E302" s="103"/>
      <c r="F302" s="26"/>
      <c r="H302" s="43"/>
      <c r="J302" s="103"/>
      <c r="K302" s="103"/>
      <c r="L302" s="103"/>
      <c r="M302" s="26"/>
    </row>
    <row r="303" spans="1:13" s="5" customFormat="1" x14ac:dyDescent="0.2">
      <c r="A303" s="43"/>
      <c r="C303" s="103"/>
      <c r="D303" s="103"/>
      <c r="E303" s="103"/>
      <c r="F303" s="26"/>
      <c r="H303" s="43"/>
      <c r="J303" s="103"/>
      <c r="K303" s="103"/>
      <c r="L303" s="103"/>
      <c r="M303" s="26"/>
    </row>
    <row r="304" spans="1:13" s="5" customFormat="1" x14ac:dyDescent="0.2">
      <c r="A304" s="43"/>
      <c r="C304" s="103"/>
      <c r="D304" s="103"/>
      <c r="E304" s="103"/>
      <c r="F304" s="26"/>
      <c r="H304" s="43"/>
      <c r="J304" s="103"/>
      <c r="K304" s="103"/>
      <c r="L304" s="103"/>
      <c r="M304" s="26"/>
    </row>
    <row r="305" spans="1:13" s="5" customFormat="1" x14ac:dyDescent="0.2">
      <c r="A305" s="43"/>
      <c r="C305" s="103"/>
      <c r="D305" s="103"/>
      <c r="E305" s="103"/>
      <c r="F305" s="26"/>
      <c r="H305" s="43"/>
      <c r="J305" s="103"/>
      <c r="K305" s="103"/>
      <c r="L305" s="103"/>
      <c r="M305" s="26"/>
    </row>
    <row r="306" spans="1:13" s="5" customFormat="1" x14ac:dyDescent="0.2">
      <c r="A306" s="43"/>
      <c r="C306" s="103"/>
      <c r="D306" s="103"/>
      <c r="E306" s="103"/>
      <c r="F306" s="26"/>
      <c r="H306" s="43"/>
      <c r="J306" s="103"/>
      <c r="K306" s="103"/>
      <c r="L306" s="103"/>
      <c r="M306" s="26"/>
    </row>
    <row r="307" spans="1:13" s="5" customFormat="1" x14ac:dyDescent="0.2">
      <c r="A307" s="43"/>
      <c r="C307" s="103"/>
      <c r="D307" s="103"/>
      <c r="E307" s="103"/>
      <c r="F307" s="26"/>
      <c r="H307" s="43"/>
      <c r="J307" s="103"/>
      <c r="K307" s="103"/>
      <c r="L307" s="103"/>
      <c r="M307" s="26"/>
    </row>
    <row r="308" spans="1:13" s="5" customFormat="1" x14ac:dyDescent="0.2">
      <c r="A308" s="43"/>
      <c r="C308" s="103"/>
      <c r="D308" s="103"/>
      <c r="E308" s="103"/>
      <c r="F308" s="26"/>
      <c r="H308" s="43"/>
      <c r="J308" s="103"/>
      <c r="K308" s="103"/>
      <c r="L308" s="103"/>
      <c r="M308" s="26"/>
    </row>
    <row r="309" spans="1:13" s="5" customFormat="1" x14ac:dyDescent="0.2">
      <c r="A309" s="43"/>
      <c r="C309" s="103"/>
      <c r="D309" s="103"/>
      <c r="E309" s="103"/>
      <c r="F309" s="26"/>
      <c r="H309" s="43"/>
      <c r="J309" s="103"/>
      <c r="K309" s="103"/>
      <c r="L309" s="103"/>
      <c r="M309" s="26"/>
    </row>
    <row r="310" spans="1:13" s="5" customFormat="1" x14ac:dyDescent="0.2">
      <c r="A310" s="43"/>
      <c r="C310" s="103"/>
      <c r="D310" s="103"/>
      <c r="E310" s="103"/>
      <c r="F310" s="26"/>
      <c r="H310" s="43"/>
      <c r="J310" s="103"/>
      <c r="K310" s="103"/>
      <c r="L310" s="103"/>
      <c r="M310" s="26"/>
    </row>
    <row r="311" spans="1:13" s="5" customFormat="1" x14ac:dyDescent="0.2">
      <c r="A311" s="43"/>
      <c r="C311" s="103"/>
      <c r="D311" s="103"/>
      <c r="E311" s="103"/>
      <c r="F311" s="26"/>
      <c r="H311" s="43"/>
      <c r="J311" s="103"/>
      <c r="K311" s="103"/>
      <c r="L311" s="103"/>
      <c r="M311" s="26"/>
    </row>
    <row r="312" spans="1:13" s="5" customFormat="1" x14ac:dyDescent="0.2">
      <c r="A312" s="43"/>
      <c r="C312" s="103"/>
      <c r="D312" s="103"/>
      <c r="E312" s="103"/>
      <c r="F312" s="26"/>
      <c r="H312" s="43"/>
      <c r="J312" s="103"/>
      <c r="K312" s="103"/>
      <c r="L312" s="103"/>
      <c r="M312" s="26"/>
    </row>
    <row r="313" spans="1:13" s="5" customFormat="1" x14ac:dyDescent="0.2">
      <c r="A313" s="43"/>
      <c r="C313" s="103"/>
      <c r="D313" s="103"/>
      <c r="E313" s="103"/>
      <c r="F313" s="26"/>
      <c r="H313" s="43"/>
      <c r="J313" s="103"/>
      <c r="K313" s="103"/>
      <c r="L313" s="103"/>
      <c r="M313" s="26"/>
    </row>
    <row r="314" spans="1:13" s="5" customFormat="1" x14ac:dyDescent="0.2">
      <c r="A314" s="43"/>
      <c r="C314" s="103"/>
      <c r="D314" s="103"/>
      <c r="E314" s="103"/>
      <c r="F314" s="26"/>
      <c r="H314" s="43"/>
      <c r="J314" s="103"/>
      <c r="K314" s="103"/>
      <c r="L314" s="103"/>
      <c r="M314" s="26"/>
    </row>
    <row r="315" spans="1:13" s="5" customFormat="1" x14ac:dyDescent="0.2">
      <c r="A315" s="43"/>
      <c r="C315" s="103"/>
      <c r="D315" s="103"/>
      <c r="E315" s="103"/>
      <c r="F315" s="26"/>
      <c r="H315" s="43"/>
      <c r="J315" s="103"/>
      <c r="K315" s="103"/>
      <c r="L315" s="103"/>
      <c r="M315" s="26"/>
    </row>
    <row r="316" spans="1:13" s="5" customFormat="1" x14ac:dyDescent="0.2">
      <c r="A316" s="43"/>
      <c r="C316" s="103"/>
      <c r="D316" s="103"/>
      <c r="E316" s="103"/>
      <c r="F316" s="26"/>
      <c r="H316" s="43"/>
      <c r="J316" s="103"/>
      <c r="K316" s="103"/>
      <c r="L316" s="103"/>
      <c r="M316" s="26"/>
    </row>
    <row r="317" spans="1:13" s="5" customFormat="1" x14ac:dyDescent="0.2">
      <c r="A317" s="43"/>
      <c r="C317" s="103"/>
      <c r="D317" s="103"/>
      <c r="E317" s="103"/>
      <c r="F317" s="26"/>
      <c r="H317" s="43"/>
      <c r="J317" s="103"/>
      <c r="K317" s="103"/>
      <c r="L317" s="103"/>
      <c r="M317" s="26"/>
    </row>
    <row r="318" spans="1:13" s="5" customFormat="1" x14ac:dyDescent="0.2">
      <c r="A318" s="43"/>
      <c r="C318" s="103"/>
      <c r="D318" s="103"/>
      <c r="E318" s="103"/>
      <c r="F318" s="26"/>
      <c r="H318" s="43"/>
      <c r="J318" s="103"/>
      <c r="K318" s="103"/>
      <c r="L318" s="103"/>
      <c r="M318" s="26"/>
    </row>
    <row r="319" spans="1:13" s="5" customFormat="1" x14ac:dyDescent="0.2">
      <c r="A319" s="43"/>
      <c r="C319" s="103"/>
      <c r="D319" s="103"/>
      <c r="E319" s="103"/>
      <c r="F319" s="26"/>
      <c r="H319" s="43"/>
      <c r="J319" s="103"/>
      <c r="K319" s="103"/>
      <c r="L319" s="103"/>
      <c r="M319" s="26"/>
    </row>
    <row r="320" spans="1:13" s="5" customFormat="1" x14ac:dyDescent="0.2">
      <c r="A320" s="43"/>
      <c r="C320" s="103"/>
      <c r="D320" s="103"/>
      <c r="E320" s="103"/>
      <c r="F320" s="26"/>
      <c r="H320" s="43"/>
      <c r="J320" s="103"/>
      <c r="K320" s="103"/>
      <c r="L320" s="103"/>
      <c r="M320" s="26"/>
    </row>
    <row r="321" spans="1:13" s="5" customFormat="1" x14ac:dyDescent="0.2">
      <c r="A321" s="43"/>
      <c r="C321" s="103"/>
      <c r="D321" s="103"/>
      <c r="E321" s="103"/>
      <c r="F321" s="26"/>
      <c r="H321" s="43"/>
      <c r="J321" s="103"/>
      <c r="K321" s="103"/>
      <c r="L321" s="103"/>
      <c r="M321" s="26"/>
    </row>
    <row r="322" spans="1:13" s="5" customFormat="1" x14ac:dyDescent="0.2">
      <c r="A322" s="43"/>
      <c r="C322" s="103"/>
      <c r="D322" s="103"/>
      <c r="E322" s="103"/>
      <c r="F322" s="26"/>
      <c r="H322" s="43"/>
      <c r="J322" s="103"/>
      <c r="K322" s="103"/>
      <c r="L322" s="103"/>
      <c r="M322" s="26"/>
    </row>
    <row r="323" spans="1:13" s="5" customFormat="1" x14ac:dyDescent="0.2">
      <c r="A323" s="43"/>
      <c r="C323" s="103"/>
      <c r="D323" s="103"/>
      <c r="E323" s="103"/>
      <c r="F323" s="26"/>
      <c r="H323" s="43"/>
      <c r="J323" s="103"/>
      <c r="K323" s="103"/>
      <c r="L323" s="103"/>
      <c r="M323" s="26"/>
    </row>
    <row r="324" spans="1:13" s="5" customFormat="1" x14ac:dyDescent="0.2">
      <c r="A324" s="43"/>
      <c r="C324" s="103"/>
      <c r="D324" s="103"/>
      <c r="E324" s="103"/>
      <c r="F324" s="26"/>
      <c r="H324" s="43"/>
      <c r="J324" s="103"/>
      <c r="K324" s="103"/>
      <c r="L324" s="103"/>
      <c r="M324" s="26"/>
    </row>
    <row r="325" spans="1:13" s="5" customFormat="1" x14ac:dyDescent="0.2">
      <c r="A325" s="43"/>
      <c r="C325" s="103"/>
      <c r="D325" s="103"/>
      <c r="E325" s="103"/>
      <c r="F325" s="26"/>
      <c r="H325" s="43"/>
      <c r="J325" s="103"/>
      <c r="K325" s="103"/>
      <c r="L325" s="103"/>
      <c r="M325" s="26"/>
    </row>
    <row r="326" spans="1:13" s="5" customFormat="1" x14ac:dyDescent="0.2">
      <c r="A326" s="43"/>
      <c r="C326" s="103"/>
      <c r="D326" s="103"/>
      <c r="E326" s="103"/>
      <c r="F326" s="26"/>
      <c r="H326" s="43"/>
      <c r="J326" s="103"/>
      <c r="K326" s="103"/>
      <c r="L326" s="103"/>
      <c r="M326" s="26"/>
    </row>
    <row r="327" spans="1:13" s="5" customFormat="1" x14ac:dyDescent="0.2">
      <c r="A327" s="43"/>
      <c r="C327" s="103"/>
      <c r="D327" s="103"/>
      <c r="E327" s="103"/>
      <c r="F327" s="26"/>
      <c r="H327" s="43"/>
      <c r="J327" s="103"/>
      <c r="K327" s="103"/>
      <c r="L327" s="103"/>
      <c r="M327" s="26"/>
    </row>
    <row r="328" spans="1:13" s="5" customFormat="1" x14ac:dyDescent="0.2">
      <c r="A328" s="43"/>
      <c r="C328" s="103"/>
      <c r="D328" s="103"/>
      <c r="E328" s="103"/>
      <c r="F328" s="26"/>
      <c r="H328" s="43"/>
      <c r="J328" s="103"/>
      <c r="K328" s="103"/>
      <c r="L328" s="103"/>
      <c r="M328" s="26"/>
    </row>
    <row r="329" spans="1:13" s="5" customFormat="1" x14ac:dyDescent="0.2">
      <c r="A329" s="43"/>
      <c r="C329" s="103"/>
      <c r="D329" s="103"/>
      <c r="E329" s="103"/>
      <c r="F329" s="26"/>
      <c r="H329" s="43"/>
      <c r="J329" s="103"/>
      <c r="K329" s="103"/>
      <c r="L329" s="103"/>
      <c r="M329" s="26"/>
    </row>
    <row r="330" spans="1:13" s="5" customFormat="1" x14ac:dyDescent="0.2">
      <c r="A330" s="43"/>
      <c r="C330" s="103"/>
      <c r="D330" s="103"/>
      <c r="E330" s="103"/>
      <c r="F330" s="26"/>
      <c r="H330" s="43"/>
      <c r="J330" s="103"/>
      <c r="K330" s="103"/>
      <c r="L330" s="103"/>
      <c r="M330" s="26"/>
    </row>
    <row r="331" spans="1:13" s="5" customFormat="1" x14ac:dyDescent="0.2">
      <c r="A331" s="43"/>
      <c r="C331" s="103"/>
      <c r="D331" s="103"/>
      <c r="E331" s="103"/>
      <c r="F331" s="26"/>
      <c r="H331" s="43"/>
      <c r="J331" s="103"/>
      <c r="K331" s="103"/>
      <c r="L331" s="103"/>
      <c r="M331" s="26"/>
    </row>
    <row r="332" spans="1:13" s="5" customFormat="1" x14ac:dyDescent="0.2">
      <c r="A332" s="43"/>
      <c r="C332" s="103"/>
      <c r="D332" s="103"/>
      <c r="E332" s="103"/>
      <c r="F332" s="26"/>
      <c r="H332" s="43"/>
      <c r="J332" s="103"/>
      <c r="K332" s="103"/>
      <c r="L332" s="103"/>
      <c r="M332" s="26"/>
    </row>
    <row r="333" spans="1:13" s="5" customFormat="1" x14ac:dyDescent="0.2">
      <c r="A333" s="43"/>
      <c r="C333" s="103"/>
      <c r="D333" s="103"/>
      <c r="E333" s="103"/>
      <c r="F333" s="26"/>
      <c r="H333" s="43"/>
      <c r="J333" s="103"/>
      <c r="K333" s="103"/>
      <c r="L333" s="103"/>
      <c r="M333" s="26"/>
    </row>
    <row r="334" spans="1:13" s="5" customFormat="1" x14ac:dyDescent="0.2">
      <c r="A334" s="43"/>
      <c r="C334" s="103"/>
      <c r="D334" s="103"/>
      <c r="E334" s="103"/>
      <c r="F334" s="26"/>
      <c r="H334" s="43"/>
      <c r="J334" s="103"/>
      <c r="K334" s="103"/>
      <c r="L334" s="103"/>
      <c r="M334" s="26"/>
    </row>
    <row r="335" spans="1:13" s="5" customFormat="1" x14ac:dyDescent="0.2">
      <c r="A335" s="43"/>
      <c r="C335" s="103"/>
      <c r="D335" s="103"/>
      <c r="E335" s="103"/>
      <c r="F335" s="26"/>
      <c r="H335" s="43"/>
      <c r="J335" s="103"/>
      <c r="K335" s="103"/>
      <c r="L335" s="103"/>
      <c r="M335" s="26"/>
    </row>
    <row r="336" spans="1:13" s="5" customFormat="1" x14ac:dyDescent="0.2">
      <c r="A336" s="43"/>
      <c r="C336" s="103"/>
      <c r="D336" s="103"/>
      <c r="E336" s="103"/>
      <c r="F336" s="26"/>
      <c r="H336" s="43"/>
      <c r="J336" s="103"/>
      <c r="K336" s="103"/>
      <c r="L336" s="103"/>
      <c r="M336" s="26"/>
    </row>
    <row r="337" spans="1:13" s="5" customFormat="1" x14ac:dyDescent="0.2">
      <c r="A337" s="43"/>
      <c r="C337" s="103"/>
      <c r="D337" s="103"/>
      <c r="E337" s="103"/>
      <c r="F337" s="26"/>
      <c r="H337" s="43"/>
      <c r="J337" s="103"/>
      <c r="K337" s="103"/>
      <c r="L337" s="103"/>
      <c r="M337" s="26"/>
    </row>
    <row r="338" spans="1:13" s="5" customFormat="1" x14ac:dyDescent="0.2">
      <c r="A338" s="43"/>
      <c r="C338" s="103"/>
      <c r="D338" s="103"/>
      <c r="E338" s="103"/>
      <c r="F338" s="26"/>
      <c r="H338" s="43"/>
      <c r="J338" s="103"/>
      <c r="K338" s="103"/>
      <c r="L338" s="103"/>
      <c r="M338" s="26"/>
    </row>
    <row r="339" spans="1:13" s="5" customFormat="1" x14ac:dyDescent="0.2">
      <c r="A339" s="43"/>
      <c r="C339" s="103"/>
      <c r="D339" s="103"/>
      <c r="E339" s="103"/>
      <c r="F339" s="26"/>
      <c r="H339" s="43"/>
      <c r="J339" s="103"/>
      <c r="K339" s="103"/>
      <c r="L339" s="103"/>
      <c r="M339" s="26"/>
    </row>
    <row r="340" spans="1:13" s="5" customFormat="1" x14ac:dyDescent="0.2">
      <c r="A340" s="43"/>
      <c r="C340" s="103"/>
      <c r="D340" s="103"/>
      <c r="E340" s="103"/>
      <c r="F340" s="26"/>
      <c r="H340" s="43"/>
      <c r="J340" s="103"/>
      <c r="K340" s="103"/>
      <c r="L340" s="103"/>
      <c r="M340" s="26"/>
    </row>
    <row r="341" spans="1:13" s="5" customFormat="1" x14ac:dyDescent="0.2">
      <c r="A341" s="43"/>
      <c r="C341" s="103"/>
      <c r="D341" s="103"/>
      <c r="E341" s="103"/>
      <c r="F341" s="26"/>
      <c r="H341" s="43"/>
      <c r="J341" s="103"/>
      <c r="K341" s="103"/>
      <c r="L341" s="103"/>
      <c r="M341" s="26"/>
    </row>
    <row r="342" spans="1:13" s="5" customFormat="1" x14ac:dyDescent="0.2">
      <c r="A342" s="43"/>
      <c r="C342" s="103"/>
      <c r="D342" s="103"/>
      <c r="E342" s="103"/>
      <c r="F342" s="26"/>
      <c r="H342" s="43"/>
      <c r="J342" s="103"/>
      <c r="K342" s="103"/>
      <c r="L342" s="103"/>
      <c r="M342" s="26"/>
    </row>
    <row r="343" spans="1:13" s="5" customFormat="1" x14ac:dyDescent="0.2">
      <c r="A343" s="43"/>
      <c r="C343" s="103"/>
      <c r="D343" s="103"/>
      <c r="E343" s="103"/>
      <c r="F343" s="26"/>
      <c r="H343" s="43"/>
      <c r="J343" s="103"/>
      <c r="K343" s="103"/>
      <c r="L343" s="103"/>
      <c r="M343" s="26"/>
    </row>
    <row r="344" spans="1:13" s="5" customFormat="1" x14ac:dyDescent="0.2">
      <c r="A344" s="43"/>
      <c r="C344" s="103"/>
      <c r="D344" s="103"/>
      <c r="E344" s="103"/>
      <c r="F344" s="26"/>
      <c r="H344" s="43"/>
      <c r="J344" s="103"/>
      <c r="K344" s="103"/>
      <c r="L344" s="103"/>
      <c r="M344" s="26"/>
    </row>
    <row r="345" spans="1:13" s="5" customFormat="1" x14ac:dyDescent="0.2">
      <c r="A345" s="43"/>
      <c r="C345" s="103"/>
      <c r="D345" s="103"/>
      <c r="E345" s="103"/>
      <c r="F345" s="26"/>
      <c r="H345" s="43"/>
      <c r="J345" s="103"/>
      <c r="K345" s="103"/>
      <c r="L345" s="103"/>
      <c r="M345" s="26"/>
    </row>
    <row r="346" spans="1:13" s="5" customFormat="1" x14ac:dyDescent="0.2">
      <c r="A346" s="43"/>
      <c r="C346" s="103"/>
      <c r="D346" s="103"/>
      <c r="E346" s="103"/>
      <c r="F346" s="26"/>
      <c r="H346" s="43"/>
      <c r="J346" s="103"/>
      <c r="K346" s="103"/>
      <c r="L346" s="103"/>
      <c r="M346" s="26"/>
    </row>
    <row r="347" spans="1:13" s="5" customFormat="1" x14ac:dyDescent="0.2">
      <c r="A347" s="43"/>
      <c r="C347" s="103"/>
      <c r="D347" s="103"/>
      <c r="E347" s="103"/>
      <c r="F347" s="26"/>
      <c r="H347" s="43"/>
      <c r="J347" s="103"/>
      <c r="K347" s="103"/>
      <c r="L347" s="103"/>
      <c r="M347" s="26"/>
    </row>
    <row r="348" spans="1:13" s="5" customFormat="1" x14ac:dyDescent="0.2">
      <c r="A348" s="43"/>
      <c r="C348" s="103"/>
      <c r="D348" s="103"/>
      <c r="E348" s="103"/>
      <c r="F348" s="26"/>
      <c r="H348" s="43"/>
      <c r="J348" s="103"/>
      <c r="K348" s="103"/>
      <c r="L348" s="103"/>
      <c r="M348" s="26"/>
    </row>
    <row r="349" spans="1:13" s="5" customFormat="1" x14ac:dyDescent="0.2">
      <c r="A349" s="43"/>
      <c r="C349" s="103"/>
      <c r="D349" s="103"/>
      <c r="E349" s="103"/>
      <c r="F349" s="26"/>
      <c r="H349" s="43"/>
      <c r="J349" s="103"/>
      <c r="K349" s="103"/>
      <c r="L349" s="103"/>
      <c r="M349" s="26"/>
    </row>
    <row r="350" spans="1:13" s="5" customFormat="1" x14ac:dyDescent="0.2">
      <c r="A350" s="43"/>
      <c r="C350" s="103"/>
      <c r="D350" s="103"/>
      <c r="E350" s="103"/>
      <c r="F350" s="26"/>
      <c r="H350" s="43"/>
      <c r="J350" s="103"/>
      <c r="K350" s="103"/>
      <c r="L350" s="103"/>
      <c r="M350" s="26"/>
    </row>
    <row r="351" spans="1:13" s="5" customFormat="1" x14ac:dyDescent="0.2">
      <c r="A351" s="43"/>
      <c r="C351" s="103"/>
      <c r="D351" s="103"/>
      <c r="E351" s="103"/>
      <c r="F351" s="26"/>
      <c r="H351" s="43"/>
      <c r="J351" s="103"/>
      <c r="K351" s="103"/>
      <c r="L351" s="103"/>
      <c r="M351" s="26"/>
    </row>
    <row r="352" spans="1:13" s="5" customFormat="1" x14ac:dyDescent="0.2">
      <c r="A352" s="43"/>
      <c r="C352" s="103"/>
      <c r="D352" s="103"/>
      <c r="E352" s="103"/>
      <c r="F352" s="26"/>
      <c r="H352" s="43"/>
      <c r="J352" s="103"/>
      <c r="K352" s="103"/>
      <c r="L352" s="103"/>
      <c r="M352" s="26"/>
    </row>
    <row r="353" spans="1:13" s="5" customFormat="1" x14ac:dyDescent="0.2">
      <c r="A353" s="43"/>
      <c r="C353" s="103"/>
      <c r="D353" s="103"/>
      <c r="E353" s="103"/>
      <c r="F353" s="26"/>
      <c r="H353" s="43"/>
      <c r="J353" s="103"/>
      <c r="K353" s="103"/>
      <c r="L353" s="103"/>
      <c r="M353" s="26"/>
    </row>
    <row r="354" spans="1:13" s="5" customFormat="1" x14ac:dyDescent="0.2">
      <c r="A354" s="43"/>
      <c r="C354" s="103"/>
      <c r="D354" s="103"/>
      <c r="E354" s="103"/>
      <c r="F354" s="26"/>
      <c r="H354" s="43"/>
      <c r="J354" s="103"/>
      <c r="K354" s="103"/>
      <c r="L354" s="103"/>
      <c r="M354" s="26"/>
    </row>
    <row r="355" spans="1:13" s="5" customFormat="1" x14ac:dyDescent="0.2">
      <c r="A355" s="43"/>
      <c r="C355" s="103"/>
      <c r="D355" s="103"/>
      <c r="E355" s="103"/>
      <c r="F355" s="26"/>
      <c r="H355" s="43"/>
      <c r="J355" s="103"/>
      <c r="K355" s="103"/>
      <c r="L355" s="103"/>
      <c r="M355" s="26"/>
    </row>
    <row r="356" spans="1:13" s="5" customFormat="1" x14ac:dyDescent="0.2">
      <c r="A356" s="43"/>
      <c r="C356" s="103"/>
      <c r="D356" s="103"/>
      <c r="E356" s="103"/>
      <c r="F356" s="26"/>
      <c r="H356" s="43"/>
      <c r="J356" s="103"/>
      <c r="K356" s="103"/>
      <c r="L356" s="103"/>
      <c r="M356" s="26"/>
    </row>
    <row r="357" spans="1:13" s="5" customFormat="1" x14ac:dyDescent="0.2">
      <c r="A357" s="43"/>
      <c r="C357" s="103"/>
      <c r="D357" s="103"/>
      <c r="E357" s="103"/>
      <c r="F357" s="26"/>
      <c r="H357" s="43"/>
      <c r="J357" s="103"/>
      <c r="K357" s="103"/>
      <c r="L357" s="103"/>
      <c r="M357" s="26"/>
    </row>
    <row r="358" spans="1:13" s="5" customFormat="1" x14ac:dyDescent="0.2">
      <c r="A358" s="43"/>
      <c r="C358" s="103"/>
      <c r="D358" s="103"/>
      <c r="E358" s="103"/>
      <c r="F358" s="26"/>
      <c r="H358" s="43"/>
      <c r="J358" s="103"/>
      <c r="K358" s="103"/>
      <c r="L358" s="103"/>
      <c r="M358" s="26"/>
    </row>
    <row r="359" spans="1:13" s="5" customFormat="1" x14ac:dyDescent="0.2">
      <c r="A359" s="43"/>
      <c r="C359" s="103"/>
      <c r="D359" s="103"/>
      <c r="E359" s="103"/>
      <c r="F359" s="26"/>
      <c r="H359" s="43"/>
      <c r="J359" s="103"/>
      <c r="K359" s="103"/>
      <c r="L359" s="103"/>
      <c r="M359" s="26"/>
    </row>
    <row r="360" spans="1:13" s="5" customFormat="1" x14ac:dyDescent="0.2">
      <c r="A360" s="43"/>
      <c r="C360" s="103"/>
      <c r="D360" s="103"/>
      <c r="E360" s="103"/>
      <c r="F360" s="26"/>
      <c r="H360" s="43"/>
      <c r="J360" s="103"/>
      <c r="K360" s="103"/>
      <c r="L360" s="103"/>
      <c r="M360" s="26"/>
    </row>
    <row r="361" spans="1:13" s="5" customFormat="1" x14ac:dyDescent="0.2">
      <c r="A361" s="43"/>
      <c r="C361" s="103"/>
      <c r="D361" s="103"/>
      <c r="E361" s="103"/>
      <c r="F361" s="26"/>
      <c r="H361" s="43"/>
      <c r="J361" s="103"/>
      <c r="K361" s="103"/>
      <c r="L361" s="103"/>
      <c r="M361" s="26"/>
    </row>
    <row r="362" spans="1:13" s="5" customFormat="1" x14ac:dyDescent="0.2">
      <c r="A362" s="43"/>
      <c r="C362" s="103"/>
      <c r="D362" s="103"/>
      <c r="E362" s="103"/>
      <c r="F362" s="26"/>
      <c r="H362" s="43"/>
      <c r="J362" s="103"/>
      <c r="K362" s="103"/>
      <c r="L362" s="103"/>
      <c r="M362" s="26"/>
    </row>
    <row r="363" spans="1:13" s="5" customFormat="1" x14ac:dyDescent="0.2">
      <c r="A363" s="43"/>
      <c r="C363" s="103"/>
      <c r="D363" s="103"/>
      <c r="E363" s="103"/>
      <c r="F363" s="26"/>
      <c r="H363" s="43"/>
      <c r="J363" s="103"/>
      <c r="K363" s="103"/>
      <c r="L363" s="103"/>
      <c r="M363" s="26"/>
    </row>
    <row r="364" spans="1:13" s="5" customFormat="1" x14ac:dyDescent="0.2">
      <c r="A364" s="43"/>
      <c r="C364" s="103"/>
      <c r="D364" s="103"/>
      <c r="E364" s="103"/>
      <c r="F364" s="26"/>
      <c r="H364" s="43"/>
      <c r="J364" s="103"/>
      <c r="K364" s="103"/>
      <c r="L364" s="103"/>
      <c r="M364" s="26"/>
    </row>
    <row r="365" spans="1:13" s="5" customFormat="1" x14ac:dyDescent="0.2">
      <c r="A365" s="43"/>
      <c r="C365" s="103"/>
      <c r="D365" s="103"/>
      <c r="E365" s="103"/>
      <c r="F365" s="26"/>
      <c r="H365" s="43"/>
      <c r="J365" s="103"/>
      <c r="K365" s="103"/>
      <c r="L365" s="103"/>
      <c r="M365" s="26"/>
    </row>
    <row r="366" spans="1:13" s="5" customFormat="1" x14ac:dyDescent="0.2">
      <c r="A366" s="43"/>
      <c r="C366" s="103"/>
      <c r="D366" s="103"/>
      <c r="E366" s="103"/>
      <c r="F366" s="26"/>
      <c r="H366" s="43"/>
      <c r="J366" s="103"/>
      <c r="K366" s="103"/>
      <c r="L366" s="103"/>
      <c r="M366" s="26"/>
    </row>
    <row r="367" spans="1:13" s="5" customFormat="1" x14ac:dyDescent="0.2">
      <c r="A367" s="43"/>
      <c r="C367" s="103"/>
      <c r="D367" s="103"/>
      <c r="E367" s="103"/>
      <c r="F367" s="26"/>
      <c r="H367" s="43"/>
      <c r="J367" s="103"/>
      <c r="K367" s="103"/>
      <c r="L367" s="103"/>
      <c r="M367" s="26"/>
    </row>
    <row r="368" spans="1:13" s="5" customFormat="1" x14ac:dyDescent="0.2">
      <c r="A368" s="43"/>
      <c r="C368" s="103"/>
      <c r="D368" s="103"/>
      <c r="E368" s="103"/>
      <c r="F368" s="26"/>
      <c r="H368" s="43"/>
      <c r="J368" s="103"/>
      <c r="K368" s="103"/>
      <c r="L368" s="103"/>
      <c r="M368" s="26"/>
    </row>
    <row r="369" spans="1:13" s="5" customFormat="1" x14ac:dyDescent="0.2">
      <c r="A369" s="43"/>
      <c r="C369" s="103"/>
      <c r="D369" s="103"/>
      <c r="E369" s="103"/>
      <c r="F369" s="26"/>
      <c r="H369" s="43"/>
      <c r="J369" s="103"/>
      <c r="K369" s="103"/>
      <c r="L369" s="103"/>
      <c r="M369" s="26"/>
    </row>
    <row r="370" spans="1:13" s="5" customFormat="1" x14ac:dyDescent="0.2">
      <c r="A370" s="43"/>
      <c r="C370" s="103"/>
      <c r="D370" s="103"/>
      <c r="E370" s="103"/>
      <c r="F370" s="26"/>
      <c r="H370" s="43"/>
      <c r="J370" s="103"/>
      <c r="K370" s="103"/>
      <c r="L370" s="103"/>
      <c r="M370" s="26"/>
    </row>
    <row r="371" spans="1:13" s="5" customFormat="1" x14ac:dyDescent="0.2">
      <c r="A371" s="43"/>
      <c r="C371" s="103"/>
      <c r="D371" s="103"/>
      <c r="E371" s="103"/>
      <c r="F371" s="26"/>
      <c r="H371" s="43"/>
      <c r="J371" s="103"/>
      <c r="K371" s="103"/>
      <c r="L371" s="103"/>
      <c r="M371" s="26"/>
    </row>
    <row r="372" spans="1:13" s="5" customFormat="1" x14ac:dyDescent="0.2">
      <c r="A372" s="43"/>
      <c r="C372" s="103"/>
      <c r="D372" s="103"/>
      <c r="E372" s="103"/>
      <c r="F372" s="26"/>
      <c r="H372" s="43"/>
      <c r="J372" s="103"/>
      <c r="K372" s="103"/>
      <c r="L372" s="103"/>
      <c r="M372" s="26"/>
    </row>
    <row r="373" spans="1:13" s="5" customFormat="1" x14ac:dyDescent="0.2">
      <c r="A373" s="43"/>
      <c r="C373" s="103"/>
      <c r="D373" s="103"/>
      <c r="E373" s="103"/>
      <c r="F373" s="26"/>
      <c r="H373" s="43"/>
      <c r="J373" s="103"/>
      <c r="K373" s="103"/>
      <c r="L373" s="103"/>
      <c r="M373" s="26"/>
    </row>
    <row r="374" spans="1:13" s="5" customFormat="1" x14ac:dyDescent="0.2">
      <c r="A374" s="43"/>
      <c r="C374" s="103"/>
      <c r="D374" s="103"/>
      <c r="E374" s="103"/>
      <c r="F374" s="26"/>
      <c r="H374" s="43"/>
      <c r="J374" s="103"/>
      <c r="K374" s="103"/>
      <c r="L374" s="103"/>
      <c r="M374" s="26"/>
    </row>
    <row r="375" spans="1:13" s="5" customFormat="1" x14ac:dyDescent="0.2">
      <c r="A375" s="43"/>
      <c r="C375" s="103"/>
      <c r="D375" s="103"/>
      <c r="E375" s="103"/>
      <c r="F375" s="26"/>
      <c r="H375" s="43"/>
      <c r="J375" s="103"/>
      <c r="K375" s="103"/>
      <c r="L375" s="103"/>
      <c r="M375" s="26"/>
    </row>
    <row r="376" spans="1:13" s="5" customFormat="1" x14ac:dyDescent="0.2">
      <c r="A376" s="43"/>
      <c r="C376" s="103"/>
      <c r="D376" s="103"/>
      <c r="E376" s="103"/>
      <c r="F376" s="26"/>
      <c r="H376" s="43"/>
      <c r="J376" s="103"/>
      <c r="K376" s="103"/>
      <c r="L376" s="103"/>
      <c r="M376" s="26"/>
    </row>
    <row r="377" spans="1:13" s="5" customFormat="1" x14ac:dyDescent="0.2">
      <c r="A377" s="43"/>
      <c r="C377" s="103"/>
      <c r="D377" s="103"/>
      <c r="E377" s="103"/>
      <c r="F377" s="26"/>
      <c r="H377" s="43"/>
      <c r="J377" s="103"/>
      <c r="K377" s="103"/>
      <c r="L377" s="103"/>
      <c r="M377" s="26"/>
    </row>
    <row r="378" spans="1:13" s="5" customFormat="1" x14ac:dyDescent="0.2">
      <c r="A378" s="43"/>
      <c r="C378" s="103"/>
      <c r="D378" s="103"/>
      <c r="E378" s="103"/>
      <c r="F378" s="26"/>
      <c r="H378" s="43"/>
      <c r="J378" s="103"/>
      <c r="K378" s="103"/>
      <c r="L378" s="103"/>
      <c r="M378" s="26"/>
    </row>
    <row r="379" spans="1:13" s="5" customFormat="1" x14ac:dyDescent="0.2">
      <c r="A379" s="43"/>
      <c r="C379" s="103"/>
      <c r="D379" s="103"/>
      <c r="E379" s="103"/>
      <c r="F379" s="26"/>
      <c r="H379" s="43"/>
      <c r="J379" s="103"/>
      <c r="K379" s="103"/>
      <c r="L379" s="103"/>
      <c r="M379" s="26"/>
    </row>
    <row r="380" spans="1:13" s="5" customFormat="1" x14ac:dyDescent="0.2">
      <c r="A380" s="43"/>
      <c r="C380" s="103"/>
      <c r="D380" s="103"/>
      <c r="E380" s="103"/>
      <c r="F380" s="26"/>
      <c r="H380" s="43"/>
      <c r="J380" s="103"/>
      <c r="K380" s="103"/>
      <c r="L380" s="103"/>
      <c r="M380" s="26"/>
    </row>
    <row r="381" spans="1:13" s="5" customFormat="1" x14ac:dyDescent="0.2">
      <c r="A381" s="43"/>
      <c r="C381" s="103"/>
      <c r="D381" s="103"/>
      <c r="E381" s="103"/>
      <c r="F381" s="26"/>
      <c r="H381" s="43"/>
      <c r="J381" s="103"/>
      <c r="K381" s="103"/>
      <c r="L381" s="103"/>
      <c r="M381" s="26"/>
    </row>
    <row r="382" spans="1:13" s="5" customFormat="1" x14ac:dyDescent="0.2">
      <c r="A382" s="43"/>
      <c r="C382" s="103"/>
      <c r="D382" s="103"/>
      <c r="E382" s="103"/>
      <c r="F382" s="26"/>
      <c r="H382" s="43"/>
      <c r="J382" s="103"/>
      <c r="K382" s="103"/>
      <c r="L382" s="103"/>
      <c r="M382" s="26"/>
    </row>
    <row r="383" spans="1:13" s="5" customFormat="1" x14ac:dyDescent="0.2">
      <c r="A383" s="43"/>
      <c r="C383" s="103"/>
      <c r="D383" s="103"/>
      <c r="E383" s="103"/>
      <c r="F383" s="26"/>
      <c r="H383" s="43"/>
      <c r="J383" s="103"/>
      <c r="K383" s="103"/>
      <c r="L383" s="103"/>
      <c r="M383" s="26"/>
    </row>
    <row r="384" spans="1:13" s="5" customFormat="1" x14ac:dyDescent="0.2">
      <c r="A384" s="43"/>
      <c r="C384" s="103"/>
      <c r="D384" s="103"/>
      <c r="E384" s="103"/>
      <c r="F384" s="26"/>
      <c r="H384" s="43"/>
      <c r="J384" s="103"/>
      <c r="K384" s="103"/>
      <c r="L384" s="103"/>
      <c r="M384" s="26"/>
    </row>
    <row r="385" spans="1:13" s="5" customFormat="1" x14ac:dyDescent="0.2">
      <c r="A385" s="43"/>
      <c r="C385" s="103"/>
      <c r="D385" s="103"/>
      <c r="E385" s="103"/>
      <c r="F385" s="26"/>
      <c r="H385" s="43"/>
      <c r="J385" s="103"/>
      <c r="K385" s="103"/>
      <c r="L385" s="103"/>
      <c r="M385" s="26"/>
    </row>
    <row r="386" spans="1:13" s="5" customFormat="1" x14ac:dyDescent="0.2">
      <c r="A386" s="43"/>
      <c r="C386" s="103"/>
      <c r="D386" s="103"/>
      <c r="E386" s="103"/>
      <c r="F386" s="26"/>
      <c r="H386" s="43"/>
      <c r="J386" s="103"/>
      <c r="K386" s="103"/>
      <c r="L386" s="103"/>
      <c r="M386" s="26"/>
    </row>
    <row r="387" spans="1:13" s="5" customFormat="1" x14ac:dyDescent="0.2">
      <c r="A387" s="43"/>
      <c r="C387" s="103"/>
      <c r="D387" s="103"/>
      <c r="E387" s="103"/>
      <c r="F387" s="26"/>
      <c r="H387" s="43"/>
      <c r="J387" s="103"/>
      <c r="K387" s="103"/>
      <c r="L387" s="103"/>
      <c r="M387" s="26"/>
    </row>
    <row r="388" spans="1:13" s="5" customFormat="1" x14ac:dyDescent="0.2">
      <c r="A388" s="43"/>
      <c r="C388" s="103"/>
      <c r="D388" s="103"/>
      <c r="E388" s="103"/>
      <c r="F388" s="26"/>
      <c r="H388" s="43"/>
      <c r="J388" s="103"/>
      <c r="K388" s="103"/>
      <c r="L388" s="103"/>
      <c r="M388" s="26"/>
    </row>
    <row r="389" spans="1:13" s="5" customFormat="1" x14ac:dyDescent="0.2">
      <c r="A389" s="43"/>
      <c r="C389" s="103"/>
      <c r="D389" s="103"/>
      <c r="E389" s="103"/>
      <c r="F389" s="26"/>
      <c r="H389" s="43"/>
      <c r="J389" s="103"/>
      <c r="K389" s="103"/>
      <c r="L389" s="103"/>
      <c r="M389" s="26"/>
    </row>
    <row r="390" spans="1:13" s="5" customFormat="1" x14ac:dyDescent="0.2">
      <c r="A390" s="43"/>
      <c r="C390" s="103"/>
      <c r="D390" s="103"/>
      <c r="E390" s="103"/>
      <c r="F390" s="26"/>
      <c r="H390" s="43"/>
      <c r="J390" s="103"/>
      <c r="K390" s="103"/>
      <c r="L390" s="103"/>
      <c r="M390" s="26"/>
    </row>
    <row r="391" spans="1:13" s="5" customFormat="1" x14ac:dyDescent="0.2">
      <c r="A391" s="43"/>
      <c r="C391" s="103"/>
      <c r="D391" s="103"/>
      <c r="E391" s="103"/>
      <c r="F391" s="26"/>
      <c r="H391" s="43"/>
      <c r="J391" s="103"/>
      <c r="K391" s="103"/>
      <c r="L391" s="103"/>
      <c r="M391" s="26"/>
    </row>
    <row r="392" spans="1:13" s="5" customFormat="1" x14ac:dyDescent="0.2">
      <c r="A392" s="43"/>
      <c r="C392" s="103"/>
      <c r="D392" s="103"/>
      <c r="E392" s="103"/>
      <c r="F392" s="26"/>
      <c r="H392" s="43"/>
      <c r="J392" s="103"/>
      <c r="K392" s="103"/>
      <c r="L392" s="103"/>
      <c r="M392" s="26"/>
    </row>
    <row r="393" spans="1:13" s="5" customFormat="1" x14ac:dyDescent="0.2">
      <c r="A393" s="43"/>
      <c r="C393" s="103"/>
      <c r="D393" s="103"/>
      <c r="E393" s="103"/>
      <c r="F393" s="26"/>
      <c r="H393" s="43"/>
      <c r="J393" s="103"/>
      <c r="K393" s="103"/>
      <c r="L393" s="103"/>
      <c r="M393" s="26"/>
    </row>
    <row r="394" spans="1:13" s="5" customFormat="1" x14ac:dyDescent="0.2">
      <c r="A394" s="43"/>
      <c r="C394" s="103"/>
      <c r="D394" s="103"/>
      <c r="E394" s="103"/>
      <c r="F394" s="26"/>
      <c r="H394" s="43"/>
      <c r="J394" s="103"/>
      <c r="K394" s="103"/>
      <c r="L394" s="103"/>
      <c r="M394" s="26"/>
    </row>
    <row r="395" spans="1:13" s="5" customFormat="1" x14ac:dyDescent="0.2">
      <c r="A395" s="43"/>
      <c r="C395" s="103"/>
      <c r="D395" s="103"/>
      <c r="E395" s="103"/>
      <c r="F395" s="26"/>
      <c r="H395" s="43"/>
      <c r="J395" s="103"/>
      <c r="K395" s="103"/>
      <c r="L395" s="103"/>
      <c r="M395" s="26"/>
    </row>
    <row r="396" spans="1:13" s="5" customFormat="1" x14ac:dyDescent="0.2">
      <c r="A396" s="43"/>
      <c r="C396" s="103"/>
      <c r="D396" s="103"/>
      <c r="E396" s="103"/>
      <c r="F396" s="26"/>
      <c r="H396" s="43"/>
      <c r="J396" s="103"/>
      <c r="K396" s="103"/>
      <c r="L396" s="103"/>
      <c r="M396" s="26"/>
    </row>
    <row r="397" spans="1:13" s="5" customFormat="1" x14ac:dyDescent="0.2">
      <c r="A397" s="43"/>
      <c r="C397" s="103"/>
      <c r="D397" s="103"/>
      <c r="E397" s="103"/>
      <c r="F397" s="26"/>
      <c r="H397" s="43"/>
      <c r="J397" s="103"/>
      <c r="K397" s="103"/>
      <c r="L397" s="103"/>
      <c r="M397" s="26"/>
    </row>
    <row r="398" spans="1:13" s="5" customFormat="1" x14ac:dyDescent="0.2">
      <c r="A398" s="43"/>
      <c r="C398" s="103"/>
      <c r="D398" s="103"/>
      <c r="E398" s="103"/>
      <c r="F398" s="26"/>
      <c r="H398" s="43"/>
      <c r="J398" s="103"/>
      <c r="K398" s="103"/>
      <c r="L398" s="103"/>
      <c r="M398" s="26"/>
    </row>
    <row r="399" spans="1:13" s="5" customFormat="1" x14ac:dyDescent="0.2">
      <c r="A399" s="43"/>
      <c r="C399" s="103"/>
      <c r="D399" s="103"/>
      <c r="E399" s="103"/>
      <c r="F399" s="26"/>
      <c r="H399" s="43"/>
      <c r="J399" s="103"/>
      <c r="K399" s="103"/>
      <c r="L399" s="103"/>
      <c r="M399" s="26"/>
    </row>
    <row r="400" spans="1:13" s="5" customFormat="1" x14ac:dyDescent="0.2">
      <c r="A400" s="43"/>
      <c r="C400" s="103"/>
      <c r="D400" s="103"/>
      <c r="E400" s="103"/>
      <c r="F400" s="26"/>
      <c r="H400" s="43"/>
      <c r="J400" s="103"/>
      <c r="K400" s="103"/>
      <c r="L400" s="103"/>
      <c r="M400" s="26"/>
    </row>
    <row r="401" spans="1:13" s="5" customFormat="1" x14ac:dyDescent="0.2">
      <c r="A401" s="43"/>
      <c r="C401" s="103"/>
      <c r="D401" s="103"/>
      <c r="E401" s="103"/>
      <c r="F401" s="26"/>
      <c r="H401" s="43"/>
      <c r="J401" s="103"/>
      <c r="K401" s="103"/>
      <c r="L401" s="103"/>
      <c r="M401" s="26"/>
    </row>
    <row r="402" spans="1:13" s="5" customFormat="1" x14ac:dyDescent="0.2">
      <c r="A402" s="43"/>
      <c r="C402" s="103"/>
      <c r="D402" s="103"/>
      <c r="E402" s="103"/>
      <c r="F402" s="26"/>
      <c r="H402" s="43"/>
      <c r="J402" s="103"/>
      <c r="K402" s="103"/>
      <c r="L402" s="103"/>
      <c r="M402" s="26"/>
    </row>
    <row r="403" spans="1:13" s="5" customFormat="1" x14ac:dyDescent="0.2">
      <c r="A403" s="43"/>
      <c r="C403" s="103"/>
      <c r="D403" s="103"/>
      <c r="E403" s="103"/>
      <c r="F403" s="26"/>
      <c r="H403" s="43"/>
      <c r="J403" s="103"/>
      <c r="K403" s="103"/>
      <c r="L403" s="103"/>
      <c r="M403" s="26"/>
    </row>
    <row r="404" spans="1:13" s="5" customFormat="1" x14ac:dyDescent="0.2">
      <c r="A404" s="43"/>
      <c r="C404" s="103"/>
      <c r="D404" s="103"/>
      <c r="E404" s="103"/>
      <c r="F404" s="26"/>
      <c r="H404" s="43"/>
      <c r="J404" s="103"/>
      <c r="K404" s="103"/>
      <c r="L404" s="103"/>
      <c r="M404" s="26"/>
    </row>
    <row r="405" spans="1:13" s="5" customFormat="1" x14ac:dyDescent="0.2">
      <c r="A405" s="43"/>
      <c r="C405" s="103"/>
      <c r="D405" s="103"/>
      <c r="E405" s="103"/>
      <c r="F405" s="26"/>
      <c r="H405" s="43"/>
      <c r="J405" s="103"/>
      <c r="K405" s="103"/>
      <c r="L405" s="103"/>
      <c r="M405" s="26"/>
    </row>
    <row r="406" spans="1:13" s="5" customFormat="1" x14ac:dyDescent="0.2">
      <c r="A406" s="43"/>
      <c r="C406" s="103"/>
      <c r="D406" s="103"/>
      <c r="E406" s="103"/>
      <c r="F406" s="26"/>
      <c r="H406" s="43"/>
      <c r="J406" s="103"/>
      <c r="K406" s="103"/>
      <c r="L406" s="103"/>
      <c r="M406" s="26"/>
    </row>
    <row r="407" spans="1:13" s="5" customFormat="1" x14ac:dyDescent="0.2">
      <c r="A407" s="43"/>
      <c r="C407" s="103"/>
      <c r="D407" s="103"/>
      <c r="E407" s="103"/>
      <c r="F407" s="26"/>
      <c r="H407" s="43"/>
      <c r="J407" s="103"/>
      <c r="K407" s="103"/>
      <c r="L407" s="103"/>
      <c r="M407" s="26"/>
    </row>
    <row r="408" spans="1:13" s="5" customFormat="1" x14ac:dyDescent="0.2">
      <c r="A408" s="43"/>
      <c r="C408" s="103"/>
      <c r="D408" s="103"/>
      <c r="E408" s="103"/>
      <c r="F408" s="26"/>
      <c r="H408" s="43"/>
      <c r="J408" s="103"/>
      <c r="K408" s="103"/>
      <c r="L408" s="103"/>
      <c r="M408" s="26"/>
    </row>
    <row r="409" spans="1:13" s="5" customFormat="1" x14ac:dyDescent="0.2">
      <c r="A409" s="43"/>
      <c r="C409" s="103"/>
      <c r="D409" s="103"/>
      <c r="E409" s="103"/>
      <c r="F409" s="26"/>
      <c r="H409" s="43"/>
      <c r="J409" s="103"/>
      <c r="K409" s="103"/>
      <c r="L409" s="103"/>
      <c r="M409" s="26"/>
    </row>
    <row r="410" spans="1:13" s="5" customFormat="1" x14ac:dyDescent="0.2">
      <c r="A410" s="43"/>
      <c r="C410" s="103"/>
      <c r="D410" s="103"/>
      <c r="E410" s="103"/>
      <c r="F410" s="26"/>
      <c r="H410" s="43"/>
      <c r="J410" s="103"/>
      <c r="K410" s="103"/>
      <c r="L410" s="103"/>
      <c r="M410" s="26"/>
    </row>
    <row r="411" spans="1:13" s="5" customFormat="1" x14ac:dyDescent="0.2">
      <c r="A411" s="43"/>
      <c r="C411" s="103"/>
      <c r="D411" s="103"/>
      <c r="E411" s="103"/>
      <c r="F411" s="26"/>
      <c r="H411" s="43"/>
      <c r="J411" s="103"/>
      <c r="K411" s="103"/>
      <c r="L411" s="103"/>
      <c r="M411" s="26"/>
    </row>
    <row r="412" spans="1:13" s="5" customFormat="1" x14ac:dyDescent="0.2">
      <c r="A412" s="43"/>
      <c r="C412" s="103"/>
      <c r="D412" s="103"/>
      <c r="E412" s="103"/>
      <c r="F412" s="26"/>
      <c r="H412" s="43"/>
      <c r="J412" s="103"/>
      <c r="K412" s="103"/>
      <c r="L412" s="103"/>
      <c r="M412" s="26"/>
    </row>
    <row r="413" spans="1:13" s="5" customFormat="1" x14ac:dyDescent="0.2">
      <c r="A413" s="43"/>
      <c r="C413" s="103"/>
      <c r="D413" s="103"/>
      <c r="E413" s="103"/>
      <c r="F413" s="26"/>
      <c r="H413" s="43"/>
      <c r="J413" s="103"/>
      <c r="K413" s="103"/>
      <c r="L413" s="103"/>
      <c r="M413" s="26"/>
    </row>
    <row r="414" spans="1:13" s="5" customFormat="1" x14ac:dyDescent="0.2">
      <c r="A414" s="43"/>
      <c r="C414" s="103"/>
      <c r="D414" s="103"/>
      <c r="E414" s="103"/>
      <c r="F414" s="26"/>
      <c r="H414" s="43"/>
      <c r="J414" s="103"/>
      <c r="K414" s="103"/>
      <c r="L414" s="103"/>
      <c r="M414" s="26"/>
    </row>
    <row r="415" spans="1:13" s="5" customFormat="1" x14ac:dyDescent="0.2">
      <c r="A415" s="43"/>
      <c r="C415" s="103"/>
      <c r="D415" s="103"/>
      <c r="E415" s="103"/>
      <c r="F415" s="26"/>
      <c r="H415" s="43"/>
      <c r="J415" s="103"/>
      <c r="K415" s="103"/>
      <c r="L415" s="103"/>
      <c r="M415" s="26"/>
    </row>
    <row r="416" spans="1:13" s="5" customFormat="1" x14ac:dyDescent="0.2">
      <c r="A416" s="43"/>
      <c r="C416" s="103"/>
      <c r="D416" s="103"/>
      <c r="E416" s="103"/>
      <c r="F416" s="26"/>
      <c r="H416" s="43"/>
      <c r="J416" s="103"/>
      <c r="K416" s="103"/>
      <c r="L416" s="103"/>
      <c r="M416" s="26"/>
    </row>
    <row r="417" spans="1:13" s="5" customFormat="1" x14ac:dyDescent="0.2">
      <c r="A417" s="43"/>
      <c r="C417" s="103"/>
      <c r="D417" s="103"/>
      <c r="E417" s="103"/>
      <c r="F417" s="26"/>
      <c r="H417" s="43"/>
      <c r="J417" s="103"/>
      <c r="K417" s="103"/>
      <c r="L417" s="103"/>
      <c r="M417" s="26"/>
    </row>
    <row r="418" spans="1:13" s="5" customFormat="1" x14ac:dyDescent="0.2">
      <c r="A418" s="43"/>
      <c r="C418" s="103"/>
      <c r="D418" s="103"/>
      <c r="E418" s="103"/>
      <c r="F418" s="26"/>
      <c r="H418" s="43"/>
      <c r="J418" s="103"/>
      <c r="K418" s="103"/>
      <c r="L418" s="103"/>
      <c r="M418" s="26"/>
    </row>
    <row r="419" spans="1:13" s="5" customFormat="1" x14ac:dyDescent="0.2">
      <c r="A419" s="43"/>
      <c r="C419" s="103"/>
      <c r="D419" s="103"/>
      <c r="E419" s="103"/>
      <c r="F419" s="26"/>
      <c r="H419" s="43"/>
      <c r="J419" s="103"/>
      <c r="K419" s="103"/>
      <c r="L419" s="103"/>
      <c r="M419" s="26"/>
    </row>
    <row r="420" spans="1:13" s="5" customFormat="1" x14ac:dyDescent="0.2">
      <c r="A420" s="43"/>
      <c r="C420" s="103"/>
      <c r="D420" s="103"/>
      <c r="E420" s="103"/>
      <c r="F420" s="26"/>
      <c r="H420" s="43"/>
      <c r="J420" s="103"/>
      <c r="K420" s="103"/>
      <c r="L420" s="103"/>
      <c r="M420" s="26"/>
    </row>
    <row r="421" spans="1:13" s="5" customFormat="1" x14ac:dyDescent="0.2">
      <c r="A421" s="43"/>
      <c r="C421" s="103"/>
      <c r="D421" s="103"/>
      <c r="E421" s="103"/>
      <c r="F421" s="26"/>
      <c r="H421" s="43"/>
      <c r="J421" s="103"/>
      <c r="K421" s="103"/>
      <c r="L421" s="103"/>
      <c r="M421" s="26"/>
    </row>
    <row r="422" spans="1:13" s="5" customFormat="1" x14ac:dyDescent="0.2">
      <c r="A422" s="43"/>
      <c r="C422" s="103"/>
      <c r="D422" s="103"/>
      <c r="E422" s="103"/>
      <c r="F422" s="26"/>
      <c r="H422" s="43"/>
      <c r="J422" s="103"/>
      <c r="K422" s="103"/>
      <c r="L422" s="103"/>
      <c r="M422" s="26"/>
    </row>
    <row r="423" spans="1:13" s="5" customFormat="1" x14ac:dyDescent="0.2">
      <c r="A423" s="43"/>
      <c r="C423" s="103"/>
      <c r="D423" s="103"/>
      <c r="E423" s="103"/>
      <c r="F423" s="26"/>
      <c r="H423" s="43"/>
      <c r="J423" s="103"/>
      <c r="K423" s="103"/>
      <c r="L423" s="103"/>
      <c r="M423" s="26"/>
    </row>
    <row r="424" spans="1:13" s="5" customFormat="1" x14ac:dyDescent="0.2">
      <c r="A424" s="43"/>
      <c r="C424" s="103"/>
      <c r="D424" s="103"/>
      <c r="E424" s="103"/>
      <c r="F424" s="26"/>
      <c r="H424" s="43"/>
      <c r="J424" s="103"/>
      <c r="K424" s="103"/>
      <c r="L424" s="103"/>
      <c r="M424" s="26"/>
    </row>
    <row r="425" spans="1:13" s="5" customFormat="1" x14ac:dyDescent="0.2">
      <c r="A425" s="43"/>
      <c r="C425" s="103"/>
      <c r="D425" s="103"/>
      <c r="E425" s="103"/>
      <c r="F425" s="26"/>
      <c r="H425" s="43"/>
      <c r="J425" s="103"/>
      <c r="K425" s="103"/>
      <c r="L425" s="103"/>
      <c r="M425" s="26"/>
    </row>
    <row r="426" spans="1:13" s="5" customFormat="1" x14ac:dyDescent="0.2">
      <c r="A426" s="43"/>
      <c r="C426" s="103"/>
      <c r="D426" s="103"/>
      <c r="E426" s="103"/>
      <c r="F426" s="26"/>
      <c r="H426" s="43"/>
      <c r="J426" s="103"/>
      <c r="K426" s="103"/>
      <c r="L426" s="103"/>
      <c r="M426" s="26"/>
    </row>
    <row r="427" spans="1:13" s="5" customFormat="1" x14ac:dyDescent="0.2">
      <c r="A427" s="43"/>
      <c r="C427" s="103"/>
      <c r="D427" s="103"/>
      <c r="E427" s="103"/>
      <c r="F427" s="26"/>
      <c r="H427" s="43"/>
      <c r="J427" s="103"/>
      <c r="K427" s="103"/>
      <c r="L427" s="103"/>
      <c r="M427" s="26"/>
    </row>
    <row r="428" spans="1:13" s="5" customFormat="1" x14ac:dyDescent="0.2">
      <c r="A428" s="43"/>
      <c r="C428" s="103"/>
      <c r="D428" s="103"/>
      <c r="E428" s="103"/>
      <c r="F428" s="26"/>
      <c r="H428" s="43"/>
      <c r="J428" s="103"/>
      <c r="K428" s="103"/>
      <c r="L428" s="103"/>
      <c r="M428" s="26"/>
    </row>
    <row r="429" spans="1:13" s="5" customFormat="1" x14ac:dyDescent="0.2">
      <c r="A429" s="43"/>
      <c r="C429" s="103"/>
      <c r="D429" s="103"/>
      <c r="E429" s="103"/>
      <c r="F429" s="26"/>
      <c r="H429" s="43"/>
      <c r="J429" s="103"/>
      <c r="K429" s="103"/>
      <c r="L429" s="103"/>
      <c r="M429" s="26"/>
    </row>
    <row r="430" spans="1:13" s="5" customFormat="1" x14ac:dyDescent="0.2">
      <c r="A430" s="43"/>
      <c r="C430" s="103"/>
      <c r="D430" s="103"/>
      <c r="E430" s="103"/>
      <c r="F430" s="26"/>
      <c r="H430" s="43"/>
      <c r="J430" s="103"/>
      <c r="K430" s="103"/>
      <c r="L430" s="103"/>
      <c r="M430" s="26"/>
    </row>
    <row r="431" spans="1:13" s="5" customFormat="1" x14ac:dyDescent="0.2">
      <c r="A431" s="43"/>
      <c r="C431" s="103"/>
      <c r="D431" s="103"/>
      <c r="E431" s="103"/>
      <c r="F431" s="26"/>
      <c r="H431" s="43"/>
      <c r="J431" s="103"/>
      <c r="K431" s="103"/>
      <c r="L431" s="103"/>
      <c r="M431" s="26"/>
    </row>
    <row r="432" spans="1:13" s="5" customFormat="1" x14ac:dyDescent="0.2">
      <c r="A432" s="43"/>
      <c r="C432" s="103"/>
      <c r="D432" s="103"/>
      <c r="E432" s="103"/>
      <c r="F432" s="26"/>
      <c r="H432" s="43"/>
      <c r="J432" s="103"/>
      <c r="K432" s="103"/>
      <c r="L432" s="103"/>
      <c r="M432" s="26"/>
    </row>
    <row r="433" spans="1:13" s="5" customFormat="1" x14ac:dyDescent="0.2">
      <c r="A433" s="43"/>
      <c r="C433" s="103"/>
      <c r="D433" s="103"/>
      <c r="E433" s="103"/>
      <c r="F433" s="26"/>
      <c r="H433" s="43"/>
      <c r="J433" s="103"/>
      <c r="K433" s="103"/>
      <c r="L433" s="103"/>
      <c r="M433" s="26"/>
    </row>
    <row r="434" spans="1:13" s="5" customFormat="1" x14ac:dyDescent="0.2">
      <c r="A434" s="43"/>
      <c r="C434" s="103"/>
      <c r="D434" s="103"/>
      <c r="E434" s="103"/>
      <c r="F434" s="26"/>
      <c r="H434" s="43"/>
      <c r="J434" s="103"/>
      <c r="K434" s="103"/>
      <c r="L434" s="103"/>
      <c r="M434" s="26"/>
    </row>
    <row r="435" spans="1:13" s="5" customFormat="1" x14ac:dyDescent="0.2">
      <c r="A435" s="43"/>
      <c r="C435" s="103"/>
      <c r="D435" s="103"/>
      <c r="E435" s="103"/>
      <c r="F435" s="26"/>
      <c r="H435" s="43"/>
      <c r="J435" s="103"/>
      <c r="K435" s="103"/>
      <c r="L435" s="103"/>
      <c r="M435" s="26"/>
    </row>
    <row r="436" spans="1:13" s="5" customFormat="1" x14ac:dyDescent="0.2">
      <c r="A436" s="43"/>
      <c r="C436" s="103"/>
      <c r="D436" s="103"/>
      <c r="E436" s="103"/>
      <c r="F436" s="26"/>
      <c r="H436" s="43"/>
      <c r="J436" s="103"/>
      <c r="K436" s="103"/>
      <c r="L436" s="103"/>
      <c r="M436" s="26"/>
    </row>
    <row r="437" spans="1:13" s="5" customFormat="1" x14ac:dyDescent="0.2">
      <c r="A437" s="43"/>
      <c r="C437" s="103"/>
      <c r="D437" s="103"/>
      <c r="E437" s="103"/>
      <c r="F437" s="26"/>
      <c r="H437" s="43"/>
      <c r="J437" s="103"/>
      <c r="K437" s="103"/>
      <c r="L437" s="103"/>
      <c r="M437" s="26"/>
    </row>
    <row r="438" spans="1:13" s="5" customFormat="1" x14ac:dyDescent="0.2">
      <c r="A438" s="43"/>
      <c r="C438" s="103"/>
      <c r="D438" s="103"/>
      <c r="E438" s="103"/>
      <c r="F438" s="26"/>
      <c r="H438" s="43"/>
      <c r="J438" s="103"/>
      <c r="K438" s="103"/>
      <c r="L438" s="103"/>
      <c r="M438" s="26"/>
    </row>
    <row r="439" spans="1:13" s="5" customFormat="1" x14ac:dyDescent="0.2">
      <c r="A439" s="43"/>
      <c r="C439" s="103"/>
      <c r="D439" s="103"/>
      <c r="E439" s="103"/>
      <c r="F439" s="26"/>
      <c r="H439" s="43"/>
      <c r="J439" s="103"/>
      <c r="K439" s="103"/>
      <c r="L439" s="103"/>
      <c r="M439" s="26"/>
    </row>
    <row r="440" spans="1:13" s="5" customFormat="1" x14ac:dyDescent="0.2">
      <c r="A440" s="43"/>
      <c r="C440" s="103"/>
      <c r="D440" s="103"/>
      <c r="E440" s="103"/>
      <c r="F440" s="26"/>
      <c r="H440" s="43"/>
      <c r="J440" s="103"/>
      <c r="K440" s="103"/>
      <c r="L440" s="103"/>
      <c r="M440" s="26"/>
    </row>
    <row r="441" spans="1:13" s="5" customFormat="1" x14ac:dyDescent="0.2">
      <c r="A441" s="43"/>
      <c r="C441" s="103"/>
      <c r="D441" s="103"/>
      <c r="E441" s="103"/>
      <c r="F441" s="26"/>
      <c r="H441" s="43"/>
      <c r="J441" s="103"/>
      <c r="K441" s="103"/>
      <c r="L441" s="103"/>
      <c r="M441" s="26"/>
    </row>
    <row r="442" spans="1:13" s="5" customFormat="1" x14ac:dyDescent="0.2">
      <c r="A442" s="43"/>
      <c r="C442" s="103"/>
      <c r="D442" s="103"/>
      <c r="E442" s="103"/>
      <c r="F442" s="26"/>
      <c r="H442" s="43"/>
      <c r="J442" s="103"/>
      <c r="K442" s="103"/>
      <c r="L442" s="103"/>
      <c r="M442" s="26"/>
    </row>
    <row r="443" spans="1:13" s="5" customFormat="1" x14ac:dyDescent="0.2">
      <c r="A443" s="43"/>
      <c r="C443" s="103"/>
      <c r="D443" s="103"/>
      <c r="E443" s="103"/>
      <c r="F443" s="26"/>
      <c r="H443" s="43"/>
      <c r="J443" s="103"/>
      <c r="K443" s="103"/>
      <c r="L443" s="103"/>
      <c r="M443" s="26"/>
    </row>
    <row r="444" spans="1:13" s="5" customFormat="1" x14ac:dyDescent="0.2">
      <c r="A444" s="43"/>
      <c r="C444" s="103"/>
      <c r="D444" s="103"/>
      <c r="E444" s="103"/>
      <c r="F444" s="26"/>
      <c r="H444" s="43"/>
      <c r="J444" s="103"/>
      <c r="K444" s="103"/>
      <c r="L444" s="103"/>
      <c r="M444" s="26"/>
    </row>
    <row r="445" spans="1:13" s="5" customFormat="1" x14ac:dyDescent="0.2">
      <c r="A445" s="43"/>
      <c r="C445" s="103"/>
      <c r="D445" s="103"/>
      <c r="E445" s="103"/>
      <c r="F445" s="26"/>
      <c r="H445" s="43"/>
      <c r="J445" s="103"/>
      <c r="K445" s="103"/>
      <c r="L445" s="103"/>
      <c r="M445" s="26"/>
    </row>
    <row r="446" spans="1:13" s="5" customFormat="1" x14ac:dyDescent="0.2">
      <c r="A446" s="43"/>
      <c r="C446" s="103"/>
      <c r="D446" s="103"/>
      <c r="E446" s="103"/>
      <c r="F446" s="26"/>
      <c r="H446" s="43"/>
      <c r="J446" s="103"/>
      <c r="K446" s="103"/>
      <c r="L446" s="103"/>
      <c r="M446" s="26"/>
    </row>
    <row r="447" spans="1:13" s="5" customFormat="1" x14ac:dyDescent="0.2">
      <c r="A447" s="43"/>
      <c r="C447" s="103"/>
      <c r="D447" s="103"/>
      <c r="E447" s="103"/>
      <c r="F447" s="26"/>
      <c r="H447" s="43"/>
      <c r="J447" s="103"/>
      <c r="K447" s="103"/>
      <c r="L447" s="103"/>
      <c r="M447" s="26"/>
    </row>
    <row r="448" spans="1:13" s="5" customFormat="1" x14ac:dyDescent="0.2">
      <c r="A448" s="43"/>
      <c r="C448" s="103"/>
      <c r="D448" s="103"/>
      <c r="E448" s="103"/>
      <c r="F448" s="26"/>
      <c r="H448" s="43"/>
      <c r="J448" s="103"/>
      <c r="K448" s="103"/>
      <c r="L448" s="103"/>
      <c r="M448" s="26"/>
    </row>
    <row r="449" spans="1:13" s="5" customFormat="1" x14ac:dyDescent="0.2">
      <c r="A449" s="43"/>
      <c r="C449" s="103"/>
      <c r="D449" s="103"/>
      <c r="E449" s="103"/>
      <c r="F449" s="26"/>
      <c r="H449" s="43"/>
      <c r="J449" s="103"/>
      <c r="K449" s="103"/>
      <c r="L449" s="103"/>
      <c r="M449" s="26"/>
    </row>
    <row r="450" spans="1:13" s="5" customFormat="1" x14ac:dyDescent="0.2">
      <c r="A450" s="43"/>
      <c r="C450" s="103"/>
      <c r="D450" s="103"/>
      <c r="E450" s="103"/>
      <c r="F450" s="26"/>
      <c r="H450" s="43"/>
      <c r="J450" s="103"/>
      <c r="K450" s="103"/>
      <c r="L450" s="103"/>
      <c r="M450" s="26"/>
    </row>
    <row r="451" spans="1:13" s="5" customFormat="1" x14ac:dyDescent="0.2">
      <c r="A451" s="43"/>
      <c r="C451" s="103"/>
      <c r="D451" s="103"/>
      <c r="E451" s="103"/>
      <c r="F451" s="26"/>
      <c r="H451" s="43"/>
      <c r="J451" s="103"/>
      <c r="K451" s="103"/>
      <c r="L451" s="103"/>
      <c r="M451" s="26"/>
    </row>
    <row r="452" spans="1:13" s="5" customFormat="1" x14ac:dyDescent="0.2">
      <c r="A452" s="43"/>
      <c r="C452" s="103"/>
      <c r="D452" s="103"/>
      <c r="E452" s="103"/>
      <c r="F452" s="26"/>
      <c r="H452" s="43"/>
      <c r="J452" s="103"/>
      <c r="K452" s="103"/>
      <c r="L452" s="103"/>
      <c r="M452" s="26"/>
    </row>
    <row r="453" spans="1:13" s="5" customFormat="1" x14ac:dyDescent="0.2">
      <c r="A453" s="43"/>
      <c r="C453" s="103"/>
      <c r="D453" s="103"/>
      <c r="E453" s="103"/>
      <c r="F453" s="26"/>
      <c r="H453" s="43"/>
      <c r="J453" s="103"/>
      <c r="K453" s="103"/>
      <c r="L453" s="103"/>
      <c r="M453" s="26"/>
    </row>
    <row r="454" spans="1:13" s="5" customFormat="1" x14ac:dyDescent="0.2">
      <c r="A454" s="43"/>
      <c r="C454" s="103"/>
      <c r="D454" s="103"/>
      <c r="E454" s="103"/>
      <c r="F454" s="26"/>
      <c r="H454" s="43"/>
      <c r="J454" s="103"/>
      <c r="K454" s="103"/>
      <c r="L454" s="103"/>
      <c r="M454" s="26"/>
    </row>
    <row r="455" spans="1:13" s="5" customFormat="1" x14ac:dyDescent="0.2">
      <c r="A455" s="43"/>
      <c r="C455" s="103"/>
      <c r="D455" s="103"/>
      <c r="E455" s="103"/>
      <c r="F455" s="26"/>
      <c r="H455" s="43"/>
      <c r="J455" s="103"/>
      <c r="K455" s="103"/>
      <c r="L455" s="103"/>
      <c r="M455" s="26"/>
    </row>
    <row r="456" spans="1:13" s="5" customFormat="1" x14ac:dyDescent="0.2">
      <c r="A456" s="43"/>
      <c r="C456" s="103"/>
      <c r="D456" s="103"/>
      <c r="E456" s="103"/>
      <c r="F456" s="26"/>
      <c r="H456" s="43"/>
      <c r="J456" s="103"/>
      <c r="K456" s="103"/>
      <c r="L456" s="103"/>
      <c r="M456" s="26"/>
    </row>
    <row r="457" spans="1:13" s="5" customFormat="1" x14ac:dyDescent="0.2">
      <c r="A457" s="43"/>
      <c r="C457" s="103"/>
      <c r="D457" s="103"/>
      <c r="E457" s="103"/>
      <c r="F457" s="26"/>
      <c r="H457" s="43"/>
      <c r="J457" s="103"/>
      <c r="K457" s="103"/>
      <c r="L457" s="103"/>
      <c r="M457" s="26"/>
    </row>
    <row r="458" spans="1:13" s="5" customFormat="1" x14ac:dyDescent="0.2">
      <c r="A458" s="43"/>
      <c r="C458" s="103"/>
      <c r="D458" s="103"/>
      <c r="E458" s="103"/>
      <c r="F458" s="26"/>
      <c r="H458" s="43"/>
      <c r="J458" s="103"/>
      <c r="K458" s="103"/>
      <c r="L458" s="103"/>
      <c r="M458" s="26"/>
    </row>
    <row r="459" spans="1:13" s="5" customFormat="1" x14ac:dyDescent="0.2">
      <c r="A459" s="43"/>
      <c r="C459" s="103"/>
      <c r="D459" s="103"/>
      <c r="E459" s="103"/>
      <c r="F459" s="26"/>
      <c r="H459" s="43"/>
      <c r="J459" s="103"/>
      <c r="K459" s="103"/>
      <c r="L459" s="103"/>
      <c r="M459" s="26"/>
    </row>
    <row r="460" spans="1:13" s="5" customFormat="1" x14ac:dyDescent="0.2">
      <c r="A460" s="43"/>
      <c r="C460" s="103"/>
      <c r="D460" s="103"/>
      <c r="E460" s="103"/>
      <c r="F460" s="26"/>
      <c r="H460" s="43"/>
      <c r="J460" s="103"/>
      <c r="K460" s="103"/>
      <c r="L460" s="103"/>
      <c r="M460" s="26"/>
    </row>
    <row r="461" spans="1:13" s="5" customFormat="1" x14ac:dyDescent="0.2">
      <c r="A461" s="43"/>
      <c r="C461" s="103"/>
      <c r="D461" s="103"/>
      <c r="E461" s="103"/>
      <c r="F461" s="26"/>
      <c r="H461" s="43"/>
      <c r="J461" s="103"/>
      <c r="K461" s="103"/>
      <c r="L461" s="103"/>
      <c r="M461" s="26"/>
    </row>
    <row r="462" spans="1:13" s="5" customFormat="1" x14ac:dyDescent="0.2">
      <c r="A462" s="43"/>
      <c r="C462" s="103"/>
      <c r="D462" s="103"/>
      <c r="E462" s="103"/>
      <c r="F462" s="26"/>
      <c r="H462" s="43"/>
      <c r="J462" s="103"/>
      <c r="K462" s="103"/>
      <c r="L462" s="103"/>
      <c r="M462" s="26"/>
    </row>
    <row r="463" spans="1:13" s="5" customFormat="1" x14ac:dyDescent="0.2">
      <c r="A463" s="43"/>
      <c r="C463" s="103"/>
      <c r="D463" s="103"/>
      <c r="E463" s="103"/>
      <c r="F463" s="26"/>
      <c r="H463" s="43"/>
      <c r="J463" s="103"/>
      <c r="K463" s="103"/>
      <c r="L463" s="103"/>
      <c r="M463" s="26"/>
    </row>
    <row r="464" spans="1:13" s="5" customFormat="1" x14ac:dyDescent="0.2">
      <c r="A464" s="43"/>
      <c r="C464" s="103"/>
      <c r="D464" s="103"/>
      <c r="E464" s="103"/>
      <c r="F464" s="26"/>
      <c r="H464" s="43"/>
      <c r="J464" s="103"/>
      <c r="K464" s="103"/>
      <c r="L464" s="103"/>
      <c r="M464" s="26"/>
    </row>
    <row r="465" spans="1:13" s="5" customFormat="1" x14ac:dyDescent="0.2">
      <c r="A465" s="43"/>
      <c r="C465" s="103"/>
      <c r="D465" s="103"/>
      <c r="E465" s="103"/>
      <c r="F465" s="26"/>
      <c r="H465" s="43"/>
      <c r="J465" s="103"/>
      <c r="K465" s="103"/>
      <c r="L465" s="103"/>
      <c r="M465" s="26"/>
    </row>
    <row r="466" spans="1:13" s="5" customFormat="1" x14ac:dyDescent="0.2">
      <c r="A466" s="43"/>
      <c r="C466" s="103"/>
      <c r="D466" s="103"/>
      <c r="E466" s="103"/>
      <c r="F466" s="26"/>
      <c r="H466" s="43"/>
      <c r="J466" s="103"/>
      <c r="K466" s="103"/>
      <c r="L466" s="103"/>
      <c r="M466" s="26"/>
    </row>
    <row r="467" spans="1:13" s="5" customFormat="1" x14ac:dyDescent="0.2">
      <c r="A467" s="43"/>
      <c r="C467" s="103"/>
      <c r="D467" s="103"/>
      <c r="E467" s="103"/>
      <c r="F467" s="26"/>
      <c r="H467" s="43"/>
      <c r="J467" s="103"/>
      <c r="K467" s="103"/>
      <c r="L467" s="103"/>
      <c r="M467" s="26"/>
    </row>
    <row r="468" spans="1:13" s="5" customFormat="1" x14ac:dyDescent="0.2">
      <c r="A468" s="43"/>
      <c r="C468" s="103"/>
      <c r="D468" s="103"/>
      <c r="E468" s="103"/>
      <c r="F468" s="26"/>
      <c r="H468" s="43"/>
      <c r="J468" s="103"/>
      <c r="K468" s="103"/>
      <c r="L468" s="103"/>
      <c r="M468" s="26"/>
    </row>
    <row r="469" spans="1:13" s="5" customFormat="1" x14ac:dyDescent="0.2">
      <c r="A469" s="43"/>
      <c r="C469" s="103"/>
      <c r="D469" s="103"/>
      <c r="E469" s="103"/>
      <c r="F469" s="26"/>
      <c r="H469" s="43"/>
      <c r="J469" s="103"/>
      <c r="K469" s="103"/>
      <c r="L469" s="103"/>
      <c r="M469" s="26"/>
    </row>
    <row r="470" spans="1:13" s="5" customFormat="1" x14ac:dyDescent="0.2">
      <c r="A470" s="43"/>
      <c r="C470" s="103"/>
      <c r="D470" s="103"/>
      <c r="E470" s="103"/>
      <c r="F470" s="26"/>
      <c r="H470" s="43"/>
      <c r="J470" s="103"/>
      <c r="K470" s="103"/>
      <c r="L470" s="103"/>
      <c r="M470" s="26"/>
    </row>
    <row r="471" spans="1:13" s="5" customFormat="1" x14ac:dyDescent="0.2">
      <c r="A471" s="43"/>
      <c r="C471" s="103"/>
      <c r="D471" s="103"/>
      <c r="E471" s="103"/>
      <c r="F471" s="26"/>
      <c r="H471" s="43"/>
      <c r="J471" s="103"/>
      <c r="K471" s="103"/>
      <c r="L471" s="103"/>
      <c r="M471" s="26"/>
    </row>
    <row r="472" spans="1:13" s="5" customFormat="1" x14ac:dyDescent="0.2">
      <c r="A472" s="43"/>
      <c r="C472" s="103"/>
      <c r="D472" s="103"/>
      <c r="E472" s="103"/>
      <c r="F472" s="26"/>
      <c r="H472" s="43"/>
      <c r="J472" s="103"/>
      <c r="K472" s="103"/>
      <c r="L472" s="103"/>
      <c r="M472" s="26"/>
    </row>
    <row r="473" spans="1:13" s="5" customFormat="1" x14ac:dyDescent="0.2">
      <c r="A473" s="43"/>
      <c r="C473" s="103"/>
      <c r="D473" s="103"/>
      <c r="E473" s="103"/>
      <c r="F473" s="26"/>
      <c r="H473" s="43"/>
      <c r="J473" s="103"/>
      <c r="K473" s="103"/>
      <c r="L473" s="103"/>
      <c r="M473" s="26"/>
    </row>
    <row r="474" spans="1:13" s="5" customFormat="1" x14ac:dyDescent="0.2">
      <c r="A474" s="43"/>
      <c r="C474" s="103"/>
      <c r="D474" s="103"/>
      <c r="E474" s="103"/>
      <c r="F474" s="26"/>
      <c r="H474" s="43"/>
      <c r="J474" s="103"/>
      <c r="K474" s="103"/>
      <c r="L474" s="103"/>
      <c r="M474" s="26"/>
    </row>
    <row r="475" spans="1:13" s="5" customFormat="1" x14ac:dyDescent="0.2">
      <c r="A475" s="43"/>
      <c r="C475" s="103"/>
      <c r="D475" s="103"/>
      <c r="E475" s="103"/>
      <c r="F475" s="26"/>
      <c r="H475" s="43"/>
      <c r="J475" s="103"/>
      <c r="K475" s="103"/>
      <c r="L475" s="103"/>
      <c r="M475" s="26"/>
    </row>
    <row r="476" spans="1:13" s="5" customFormat="1" x14ac:dyDescent="0.2">
      <c r="A476" s="43"/>
      <c r="C476" s="103"/>
      <c r="D476" s="103"/>
      <c r="E476" s="103"/>
      <c r="F476" s="26"/>
      <c r="H476" s="43"/>
      <c r="J476" s="103"/>
      <c r="K476" s="103"/>
      <c r="L476" s="103"/>
      <c r="M476" s="26"/>
    </row>
    <row r="477" spans="1:13" s="5" customFormat="1" x14ac:dyDescent="0.2">
      <c r="A477" s="43"/>
      <c r="C477" s="103"/>
      <c r="D477" s="103"/>
      <c r="E477" s="103"/>
      <c r="F477" s="26"/>
      <c r="H477" s="43"/>
      <c r="J477" s="103"/>
      <c r="K477" s="103"/>
      <c r="L477" s="103"/>
      <c r="M477" s="26"/>
    </row>
    <row r="478" spans="1:13" s="5" customFormat="1" x14ac:dyDescent="0.2">
      <c r="A478" s="43"/>
      <c r="C478" s="103"/>
      <c r="D478" s="103"/>
      <c r="E478" s="103"/>
      <c r="F478" s="26"/>
      <c r="H478" s="43"/>
      <c r="J478" s="103"/>
      <c r="K478" s="103"/>
      <c r="L478" s="103"/>
      <c r="M478" s="26"/>
    </row>
    <row r="479" spans="1:13" s="5" customFormat="1" x14ac:dyDescent="0.2">
      <c r="A479" s="43"/>
      <c r="C479" s="103"/>
      <c r="D479" s="103"/>
      <c r="E479" s="103"/>
      <c r="F479" s="26"/>
      <c r="H479" s="43"/>
      <c r="J479" s="103"/>
      <c r="K479" s="103"/>
      <c r="L479" s="103"/>
      <c r="M479" s="26"/>
    </row>
    <row r="480" spans="1:13" s="5" customFormat="1" x14ac:dyDescent="0.2">
      <c r="A480" s="43"/>
      <c r="C480" s="103"/>
      <c r="D480" s="103"/>
      <c r="E480" s="103"/>
      <c r="F480" s="26"/>
      <c r="H480" s="43"/>
      <c r="J480" s="103"/>
      <c r="K480" s="103"/>
      <c r="L480" s="103"/>
      <c r="M480" s="26"/>
    </row>
    <row r="481" spans="1:13" s="5" customFormat="1" x14ac:dyDescent="0.2">
      <c r="A481" s="43"/>
      <c r="C481" s="103"/>
      <c r="D481" s="103"/>
      <c r="E481" s="103"/>
      <c r="F481" s="26"/>
      <c r="H481" s="43"/>
      <c r="J481" s="103"/>
      <c r="K481" s="103"/>
      <c r="L481" s="103"/>
      <c r="M481" s="26"/>
    </row>
    <row r="482" spans="1:13" s="5" customFormat="1" x14ac:dyDescent="0.2">
      <c r="A482" s="43"/>
      <c r="C482" s="103"/>
      <c r="D482" s="103"/>
      <c r="E482" s="103"/>
      <c r="F482" s="26"/>
      <c r="H482" s="43"/>
      <c r="J482" s="103"/>
      <c r="K482" s="103"/>
      <c r="L482" s="103"/>
      <c r="M482" s="26"/>
    </row>
    <row r="483" spans="1:13" s="5" customFormat="1" x14ac:dyDescent="0.2">
      <c r="A483" s="43"/>
      <c r="C483" s="103"/>
      <c r="D483" s="103"/>
      <c r="E483" s="103"/>
      <c r="F483" s="26"/>
      <c r="H483" s="43"/>
      <c r="J483" s="103"/>
      <c r="K483" s="103"/>
      <c r="L483" s="103"/>
      <c r="M483" s="26"/>
    </row>
    <row r="484" spans="1:13" s="5" customFormat="1" x14ac:dyDescent="0.2">
      <c r="A484" s="43"/>
      <c r="C484" s="103"/>
      <c r="D484" s="103"/>
      <c r="E484" s="103"/>
      <c r="F484" s="26"/>
      <c r="H484" s="43"/>
      <c r="J484" s="103"/>
      <c r="K484" s="103"/>
      <c r="L484" s="103"/>
      <c r="M484" s="26"/>
    </row>
    <row r="485" spans="1:13" s="5" customFormat="1" x14ac:dyDescent="0.2">
      <c r="A485" s="43"/>
      <c r="C485" s="103"/>
      <c r="D485" s="103"/>
      <c r="E485" s="103"/>
      <c r="F485" s="26"/>
      <c r="H485" s="43"/>
      <c r="J485" s="103"/>
      <c r="K485" s="103"/>
      <c r="L485" s="103"/>
      <c r="M485" s="26"/>
    </row>
    <row r="486" spans="1:13" s="5" customFormat="1" x14ac:dyDescent="0.2">
      <c r="A486" s="43"/>
      <c r="C486" s="103"/>
      <c r="D486" s="103"/>
      <c r="E486" s="103"/>
      <c r="F486" s="26"/>
      <c r="H486" s="43"/>
      <c r="J486" s="103"/>
      <c r="K486" s="103"/>
      <c r="L486" s="103"/>
      <c r="M486" s="26"/>
    </row>
    <row r="487" spans="1:13" s="5" customFormat="1" x14ac:dyDescent="0.2">
      <c r="A487" s="43"/>
      <c r="C487" s="103"/>
      <c r="D487" s="103"/>
      <c r="E487" s="103"/>
      <c r="F487" s="26"/>
      <c r="H487" s="43"/>
      <c r="J487" s="103"/>
      <c r="K487" s="103"/>
      <c r="L487" s="103"/>
      <c r="M487" s="26"/>
    </row>
    <row r="488" spans="1:13" s="5" customFormat="1" x14ac:dyDescent="0.2">
      <c r="A488" s="43"/>
      <c r="C488" s="103"/>
      <c r="D488" s="103"/>
      <c r="E488" s="103"/>
      <c r="F488" s="26"/>
      <c r="H488" s="43"/>
      <c r="J488" s="103"/>
      <c r="K488" s="103"/>
      <c r="L488" s="103"/>
      <c r="M488" s="26"/>
    </row>
    <row r="489" spans="1:13" s="5" customFormat="1" x14ac:dyDescent="0.2">
      <c r="A489" s="43"/>
      <c r="C489" s="103"/>
      <c r="D489" s="103"/>
      <c r="E489" s="103"/>
      <c r="F489" s="26"/>
      <c r="H489" s="43"/>
      <c r="J489" s="103"/>
      <c r="K489" s="103"/>
      <c r="L489" s="103"/>
      <c r="M489" s="26"/>
    </row>
    <row r="490" spans="1:13" s="5" customFormat="1" x14ac:dyDescent="0.2">
      <c r="A490" s="43"/>
      <c r="C490" s="103"/>
      <c r="D490" s="103"/>
      <c r="E490" s="103"/>
      <c r="F490" s="26"/>
      <c r="H490" s="43"/>
      <c r="J490" s="103"/>
      <c r="K490" s="103"/>
      <c r="L490" s="103"/>
      <c r="M490" s="26"/>
    </row>
    <row r="491" spans="1:13" s="5" customFormat="1" x14ac:dyDescent="0.2">
      <c r="A491" s="43"/>
      <c r="C491" s="103"/>
      <c r="D491" s="103"/>
      <c r="E491" s="103"/>
      <c r="F491" s="26"/>
      <c r="H491" s="43"/>
      <c r="J491" s="103"/>
      <c r="K491" s="103"/>
      <c r="L491" s="103"/>
      <c r="M491" s="26"/>
    </row>
    <row r="492" spans="1:13" s="5" customFormat="1" x14ac:dyDescent="0.2">
      <c r="A492" s="43"/>
      <c r="C492" s="103"/>
      <c r="D492" s="103"/>
      <c r="E492" s="103"/>
      <c r="F492" s="26"/>
      <c r="H492" s="43"/>
      <c r="J492" s="103"/>
      <c r="K492" s="103"/>
      <c r="L492" s="103"/>
      <c r="M492" s="26"/>
    </row>
    <row r="493" spans="1:13" s="5" customFormat="1" x14ac:dyDescent="0.2">
      <c r="A493" s="43"/>
      <c r="C493" s="103"/>
      <c r="D493" s="103"/>
      <c r="E493" s="103"/>
      <c r="F493" s="26"/>
      <c r="H493" s="43"/>
      <c r="J493" s="103"/>
      <c r="K493" s="103"/>
      <c r="L493" s="103"/>
      <c r="M493" s="26"/>
    </row>
    <row r="494" spans="1:13" s="5" customFormat="1" x14ac:dyDescent="0.2">
      <c r="A494" s="43"/>
      <c r="C494" s="103"/>
      <c r="D494" s="103"/>
      <c r="E494" s="103"/>
      <c r="F494" s="26"/>
      <c r="H494" s="43"/>
      <c r="J494" s="103"/>
      <c r="K494" s="103"/>
      <c r="L494" s="103"/>
      <c r="M494" s="26"/>
    </row>
    <row r="495" spans="1:13" s="5" customFormat="1" x14ac:dyDescent="0.2">
      <c r="A495" s="43"/>
      <c r="C495" s="103"/>
      <c r="D495" s="103"/>
      <c r="E495" s="103"/>
      <c r="F495" s="26"/>
      <c r="H495" s="43"/>
      <c r="J495" s="103"/>
      <c r="K495" s="103"/>
      <c r="L495" s="103"/>
      <c r="M495" s="26"/>
    </row>
    <row r="496" spans="1:13" s="5" customFormat="1" x14ac:dyDescent="0.2">
      <c r="A496" s="43"/>
      <c r="C496" s="103"/>
      <c r="D496" s="103"/>
      <c r="E496" s="103"/>
      <c r="F496" s="26"/>
      <c r="H496" s="43"/>
      <c r="J496" s="103"/>
      <c r="K496" s="103"/>
      <c r="L496" s="103"/>
      <c r="M496" s="26"/>
    </row>
    <row r="497" spans="1:13" s="5" customFormat="1" x14ac:dyDescent="0.2">
      <c r="A497" s="43"/>
      <c r="C497" s="103"/>
      <c r="D497" s="103"/>
      <c r="E497" s="103"/>
      <c r="F497" s="26"/>
      <c r="H497" s="43"/>
      <c r="J497" s="103"/>
      <c r="K497" s="103"/>
      <c r="L497" s="103"/>
      <c r="M497" s="26"/>
    </row>
    <row r="498" spans="1:13" s="5" customFormat="1" x14ac:dyDescent="0.2">
      <c r="A498" s="43"/>
      <c r="C498" s="103"/>
      <c r="D498" s="103"/>
      <c r="E498" s="103"/>
      <c r="F498" s="26"/>
      <c r="H498" s="43"/>
      <c r="J498" s="103"/>
      <c r="K498" s="103"/>
      <c r="L498" s="103"/>
      <c r="M498" s="26"/>
    </row>
    <row r="499" spans="1:13" s="5" customFormat="1" x14ac:dyDescent="0.2">
      <c r="A499" s="43"/>
      <c r="C499" s="103"/>
      <c r="D499" s="103"/>
      <c r="E499" s="103"/>
      <c r="F499" s="26"/>
      <c r="H499" s="43"/>
      <c r="J499" s="103"/>
      <c r="K499" s="103"/>
      <c r="L499" s="103"/>
      <c r="M499" s="26"/>
    </row>
    <row r="500" spans="1:13" s="5" customFormat="1" x14ac:dyDescent="0.2">
      <c r="A500" s="43"/>
      <c r="C500" s="103"/>
      <c r="D500" s="103"/>
      <c r="E500" s="103"/>
      <c r="F500" s="26"/>
      <c r="H500" s="43"/>
      <c r="J500" s="103"/>
      <c r="K500" s="103"/>
      <c r="L500" s="103"/>
      <c r="M500" s="26"/>
    </row>
    <row r="501" spans="1:13" s="5" customFormat="1" x14ac:dyDescent="0.2">
      <c r="A501" s="43"/>
      <c r="C501" s="103"/>
      <c r="D501" s="103"/>
      <c r="E501" s="103"/>
      <c r="F501" s="26"/>
      <c r="H501" s="43"/>
      <c r="J501" s="103"/>
      <c r="K501" s="103"/>
      <c r="L501" s="103"/>
      <c r="M501" s="26"/>
    </row>
    <row r="502" spans="1:13" s="5" customFormat="1" x14ac:dyDescent="0.2">
      <c r="A502" s="43"/>
      <c r="C502" s="103"/>
      <c r="D502" s="103"/>
      <c r="E502" s="103"/>
      <c r="F502" s="26"/>
      <c r="H502" s="43"/>
      <c r="J502" s="103"/>
      <c r="K502" s="103"/>
      <c r="L502" s="103"/>
      <c r="M502" s="26"/>
    </row>
    <row r="503" spans="1:13" s="5" customFormat="1" x14ac:dyDescent="0.2">
      <c r="A503" s="43"/>
      <c r="C503" s="103"/>
      <c r="D503" s="103"/>
      <c r="E503" s="103"/>
      <c r="F503" s="26"/>
      <c r="H503" s="43"/>
      <c r="J503" s="103"/>
      <c r="K503" s="103"/>
      <c r="L503" s="103"/>
      <c r="M503" s="26"/>
    </row>
    <row r="504" spans="1:13" s="5" customFormat="1" x14ac:dyDescent="0.2">
      <c r="A504" s="43"/>
      <c r="C504" s="103"/>
      <c r="D504" s="103"/>
      <c r="E504" s="103"/>
      <c r="F504" s="26"/>
      <c r="H504" s="43"/>
      <c r="J504" s="103"/>
      <c r="K504" s="103"/>
      <c r="L504" s="103"/>
      <c r="M504" s="26"/>
    </row>
    <row r="505" spans="1:13" s="5" customFormat="1" x14ac:dyDescent="0.2">
      <c r="A505" s="43"/>
      <c r="C505" s="103"/>
      <c r="D505" s="103"/>
      <c r="E505" s="103"/>
      <c r="F505" s="26"/>
      <c r="H505" s="43"/>
      <c r="J505" s="103"/>
      <c r="K505" s="103"/>
      <c r="L505" s="103"/>
      <c r="M505" s="26"/>
    </row>
    <row r="506" spans="1:13" s="5" customFormat="1" x14ac:dyDescent="0.2">
      <c r="A506" s="43"/>
      <c r="C506" s="103"/>
      <c r="D506" s="103"/>
      <c r="E506" s="103"/>
      <c r="F506" s="26"/>
      <c r="H506" s="43"/>
      <c r="J506" s="103"/>
      <c r="K506" s="103"/>
      <c r="L506" s="103"/>
      <c r="M506" s="26"/>
    </row>
    <row r="507" spans="1:13" s="5" customFormat="1" x14ac:dyDescent="0.2">
      <c r="A507" s="43"/>
      <c r="C507" s="103"/>
      <c r="D507" s="103"/>
      <c r="E507" s="103"/>
      <c r="F507" s="26"/>
      <c r="H507" s="43"/>
      <c r="J507" s="103"/>
      <c r="K507" s="103"/>
      <c r="L507" s="103"/>
      <c r="M507" s="26"/>
    </row>
    <row r="508" spans="1:13" s="5" customFormat="1" x14ac:dyDescent="0.2">
      <c r="A508" s="43"/>
      <c r="C508" s="103"/>
      <c r="D508" s="103"/>
      <c r="E508" s="103"/>
      <c r="F508" s="26"/>
      <c r="H508" s="43"/>
      <c r="J508" s="103"/>
      <c r="K508" s="103"/>
      <c r="L508" s="103"/>
      <c r="M508" s="26"/>
    </row>
    <row r="509" spans="1:13" s="5" customFormat="1" x14ac:dyDescent="0.2">
      <c r="A509" s="43"/>
      <c r="C509" s="103"/>
      <c r="D509" s="103"/>
      <c r="E509" s="103"/>
      <c r="F509" s="26"/>
      <c r="H509" s="43"/>
      <c r="J509" s="103"/>
      <c r="K509" s="103"/>
      <c r="L509" s="103"/>
      <c r="M509" s="26"/>
    </row>
    <row r="510" spans="1:13" s="5" customFormat="1" x14ac:dyDescent="0.2">
      <c r="A510" s="43"/>
      <c r="C510" s="103"/>
      <c r="D510" s="103"/>
      <c r="E510" s="103"/>
      <c r="F510" s="26"/>
      <c r="H510" s="43"/>
      <c r="J510" s="103"/>
      <c r="K510" s="103"/>
      <c r="L510" s="103"/>
      <c r="M510" s="26"/>
    </row>
    <row r="511" spans="1:13" s="5" customFormat="1" x14ac:dyDescent="0.2">
      <c r="A511" s="43"/>
      <c r="C511" s="103"/>
      <c r="D511" s="103"/>
      <c r="E511" s="103"/>
      <c r="F511" s="26"/>
      <c r="H511" s="43"/>
      <c r="J511" s="103"/>
      <c r="K511" s="103"/>
      <c r="L511" s="103"/>
      <c r="M511" s="26"/>
    </row>
    <row r="512" spans="1:13" s="5" customFormat="1" x14ac:dyDescent="0.2">
      <c r="A512" s="43"/>
      <c r="C512" s="103"/>
      <c r="D512" s="103"/>
      <c r="E512" s="103"/>
      <c r="F512" s="26"/>
      <c r="H512" s="43"/>
      <c r="J512" s="103"/>
      <c r="K512" s="103"/>
      <c r="L512" s="103"/>
      <c r="M512" s="26"/>
    </row>
    <row r="513" spans="1:13" s="5" customFormat="1" x14ac:dyDescent="0.2">
      <c r="A513" s="43"/>
      <c r="C513" s="103"/>
      <c r="D513" s="103"/>
      <c r="E513" s="103"/>
      <c r="F513" s="26"/>
      <c r="H513" s="43"/>
      <c r="J513" s="103"/>
      <c r="K513" s="103"/>
      <c r="L513" s="103"/>
      <c r="M513" s="26"/>
    </row>
    <row r="514" spans="1:13" s="5" customFormat="1" x14ac:dyDescent="0.2">
      <c r="A514" s="43"/>
      <c r="C514" s="103"/>
      <c r="D514" s="103"/>
      <c r="E514" s="103"/>
      <c r="F514" s="26"/>
      <c r="H514" s="43"/>
      <c r="J514" s="103"/>
      <c r="K514" s="103"/>
      <c r="L514" s="103"/>
      <c r="M514" s="26"/>
    </row>
    <row r="515" spans="1:13" s="5" customFormat="1" x14ac:dyDescent="0.2">
      <c r="A515" s="43"/>
      <c r="C515" s="103"/>
      <c r="D515" s="103"/>
      <c r="E515" s="103"/>
      <c r="F515" s="26"/>
      <c r="H515" s="43"/>
      <c r="J515" s="103"/>
      <c r="K515" s="103"/>
      <c r="L515" s="103"/>
      <c r="M515" s="26"/>
    </row>
    <row r="516" spans="1:13" s="5" customFormat="1" x14ac:dyDescent="0.2">
      <c r="A516" s="43"/>
      <c r="C516" s="103"/>
      <c r="D516" s="103"/>
      <c r="E516" s="103"/>
      <c r="F516" s="26"/>
      <c r="H516" s="43"/>
      <c r="J516" s="103"/>
      <c r="K516" s="103"/>
      <c r="L516" s="103"/>
      <c r="M516" s="26"/>
    </row>
    <row r="517" spans="1:13" s="5" customFormat="1" x14ac:dyDescent="0.2">
      <c r="A517" s="43"/>
      <c r="C517" s="103"/>
      <c r="D517" s="103"/>
      <c r="E517" s="103"/>
      <c r="F517" s="26"/>
      <c r="H517" s="43"/>
      <c r="J517" s="103"/>
      <c r="K517" s="103"/>
      <c r="L517" s="103"/>
      <c r="M517" s="26"/>
    </row>
    <row r="518" spans="1:13" s="5" customFormat="1" x14ac:dyDescent="0.2">
      <c r="A518" s="43"/>
      <c r="C518" s="103"/>
      <c r="D518" s="103"/>
      <c r="E518" s="103"/>
      <c r="F518" s="26"/>
      <c r="H518" s="43"/>
      <c r="J518" s="103"/>
      <c r="K518" s="103"/>
      <c r="L518" s="103"/>
      <c r="M518" s="26"/>
    </row>
    <row r="519" spans="1:13" s="5" customFormat="1" x14ac:dyDescent="0.2">
      <c r="A519" s="43"/>
      <c r="C519" s="103"/>
      <c r="D519" s="103"/>
      <c r="E519" s="103"/>
      <c r="F519" s="26"/>
      <c r="H519" s="43"/>
      <c r="J519" s="103"/>
      <c r="K519" s="103"/>
      <c r="L519" s="103"/>
      <c r="M519" s="26"/>
    </row>
    <row r="520" spans="1:13" s="5" customFormat="1" x14ac:dyDescent="0.2">
      <c r="A520" s="43"/>
      <c r="C520" s="103"/>
      <c r="D520" s="103"/>
      <c r="E520" s="103"/>
      <c r="F520" s="26"/>
      <c r="H520" s="43"/>
      <c r="J520" s="103"/>
      <c r="K520" s="103"/>
      <c r="L520" s="103"/>
      <c r="M520" s="26"/>
    </row>
    <row r="521" spans="1:13" s="5" customFormat="1" x14ac:dyDescent="0.2">
      <c r="A521" s="43"/>
      <c r="C521" s="103"/>
      <c r="D521" s="103"/>
      <c r="E521" s="103"/>
      <c r="F521" s="26"/>
      <c r="H521" s="43"/>
      <c r="J521" s="103"/>
      <c r="K521" s="103"/>
      <c r="L521" s="103"/>
      <c r="M521" s="26"/>
    </row>
    <row r="522" spans="1:13" s="5" customFormat="1" x14ac:dyDescent="0.2">
      <c r="A522" s="43"/>
      <c r="C522" s="103"/>
      <c r="D522" s="103"/>
      <c r="E522" s="103"/>
      <c r="F522" s="26"/>
      <c r="H522" s="43"/>
      <c r="J522" s="103"/>
      <c r="K522" s="103"/>
      <c r="L522" s="103"/>
      <c r="M522" s="26"/>
    </row>
    <row r="523" spans="1:13" s="5" customFormat="1" x14ac:dyDescent="0.2">
      <c r="A523" s="43"/>
      <c r="C523" s="103"/>
      <c r="D523" s="103"/>
      <c r="E523" s="103"/>
      <c r="F523" s="26"/>
      <c r="H523" s="43"/>
      <c r="J523" s="103"/>
      <c r="K523" s="103"/>
      <c r="L523" s="103"/>
      <c r="M523" s="26"/>
    </row>
    <row r="524" spans="1:13" s="5" customFormat="1" x14ac:dyDescent="0.2">
      <c r="A524" s="43"/>
      <c r="C524" s="103"/>
      <c r="D524" s="103"/>
      <c r="E524" s="103"/>
      <c r="F524" s="26"/>
      <c r="H524" s="43"/>
      <c r="J524" s="103"/>
      <c r="K524" s="103"/>
      <c r="L524" s="103"/>
      <c r="M524" s="26"/>
    </row>
    <row r="525" spans="1:13" s="5" customFormat="1" x14ac:dyDescent="0.2">
      <c r="A525" s="43"/>
      <c r="C525" s="103"/>
      <c r="D525" s="103"/>
      <c r="E525" s="103"/>
      <c r="F525" s="26"/>
      <c r="H525" s="43"/>
      <c r="J525" s="103"/>
      <c r="K525" s="103"/>
      <c r="L525" s="103"/>
      <c r="M525" s="26"/>
    </row>
    <row r="526" spans="1:13" s="5" customFormat="1" x14ac:dyDescent="0.2">
      <c r="A526" s="43"/>
      <c r="C526" s="103"/>
      <c r="D526" s="103"/>
      <c r="E526" s="103"/>
      <c r="F526" s="26"/>
      <c r="H526" s="43"/>
      <c r="J526" s="103"/>
      <c r="K526" s="103"/>
      <c r="L526" s="103"/>
      <c r="M526" s="26"/>
    </row>
    <row r="527" spans="1:13" s="5" customFormat="1" x14ac:dyDescent="0.2">
      <c r="A527" s="43"/>
      <c r="C527" s="103"/>
      <c r="D527" s="103"/>
      <c r="E527" s="103"/>
      <c r="F527" s="26"/>
      <c r="H527" s="43"/>
      <c r="J527" s="103"/>
      <c r="K527" s="103"/>
      <c r="L527" s="103"/>
      <c r="M527" s="26"/>
    </row>
    <row r="528" spans="1:13" s="5" customFormat="1" x14ac:dyDescent="0.2">
      <c r="A528" s="43"/>
      <c r="C528" s="103"/>
      <c r="D528" s="103"/>
      <c r="E528" s="103"/>
      <c r="F528" s="26"/>
      <c r="H528" s="43"/>
      <c r="J528" s="103"/>
      <c r="K528" s="103"/>
      <c r="L528" s="103"/>
      <c r="M528" s="26"/>
    </row>
    <row r="529" spans="1:13" s="5" customFormat="1" x14ac:dyDescent="0.2">
      <c r="A529" s="43"/>
      <c r="C529" s="103"/>
      <c r="D529" s="103"/>
      <c r="E529" s="103"/>
      <c r="F529" s="26"/>
      <c r="H529" s="43"/>
      <c r="J529" s="103"/>
      <c r="K529" s="103"/>
      <c r="L529" s="103"/>
      <c r="M529" s="26"/>
    </row>
    <row r="530" spans="1:13" s="5" customFormat="1" x14ac:dyDescent="0.2">
      <c r="A530" s="43"/>
      <c r="C530" s="103"/>
      <c r="D530" s="103"/>
      <c r="E530" s="103"/>
      <c r="F530" s="26"/>
      <c r="H530" s="43"/>
      <c r="J530" s="103"/>
      <c r="K530" s="103"/>
      <c r="L530" s="103"/>
      <c r="M530" s="26"/>
    </row>
    <row r="531" spans="1:13" s="5" customFormat="1" x14ac:dyDescent="0.2">
      <c r="A531" s="43"/>
      <c r="C531" s="103"/>
      <c r="D531" s="103"/>
      <c r="E531" s="103"/>
      <c r="F531" s="26"/>
      <c r="H531" s="43"/>
      <c r="J531" s="103"/>
      <c r="K531" s="103"/>
      <c r="L531" s="103"/>
      <c r="M531" s="26"/>
    </row>
    <row r="532" spans="1:13" s="5" customFormat="1" x14ac:dyDescent="0.2">
      <c r="A532" s="43"/>
      <c r="C532" s="103"/>
      <c r="D532" s="103"/>
      <c r="E532" s="103"/>
      <c r="F532" s="26"/>
      <c r="H532" s="43"/>
      <c r="J532" s="103"/>
      <c r="K532" s="103"/>
      <c r="L532" s="103"/>
      <c r="M532" s="26"/>
    </row>
    <row r="533" spans="1:13" s="5" customFormat="1" x14ac:dyDescent="0.2">
      <c r="A533" s="43"/>
      <c r="C533" s="103"/>
      <c r="D533" s="103"/>
      <c r="E533" s="103"/>
      <c r="F533" s="26"/>
      <c r="H533" s="43"/>
      <c r="J533" s="103"/>
      <c r="K533" s="103"/>
      <c r="L533" s="103"/>
      <c r="M533" s="26"/>
    </row>
    <row r="534" spans="1:13" s="5" customFormat="1" x14ac:dyDescent="0.2">
      <c r="A534" s="43"/>
      <c r="C534" s="103"/>
      <c r="D534" s="103"/>
      <c r="E534" s="103"/>
      <c r="F534" s="26"/>
      <c r="H534" s="43"/>
      <c r="J534" s="103"/>
      <c r="K534" s="103"/>
      <c r="L534" s="103"/>
      <c r="M534" s="26"/>
    </row>
    <row r="535" spans="1:13" s="5" customFormat="1" x14ac:dyDescent="0.2">
      <c r="A535" s="43"/>
      <c r="C535" s="103"/>
      <c r="D535" s="103"/>
      <c r="E535" s="103"/>
      <c r="F535" s="26"/>
      <c r="H535" s="43"/>
      <c r="J535" s="103"/>
      <c r="K535" s="103"/>
      <c r="L535" s="103"/>
      <c r="M535" s="26"/>
    </row>
    <row r="536" spans="1:13" s="5" customFormat="1" x14ac:dyDescent="0.2">
      <c r="A536" s="43"/>
      <c r="C536" s="103"/>
      <c r="D536" s="103"/>
      <c r="E536" s="103"/>
      <c r="F536" s="26"/>
      <c r="H536" s="43"/>
      <c r="J536" s="103"/>
      <c r="K536" s="103"/>
      <c r="L536" s="103"/>
      <c r="M536" s="26"/>
    </row>
    <row r="537" spans="1:13" s="5" customFormat="1" x14ac:dyDescent="0.2">
      <c r="A537" s="43"/>
      <c r="C537" s="103"/>
      <c r="D537" s="103"/>
      <c r="E537" s="103"/>
      <c r="F537" s="26"/>
      <c r="H537" s="43"/>
      <c r="J537" s="103"/>
      <c r="K537" s="103"/>
      <c r="L537" s="103"/>
      <c r="M537" s="26"/>
    </row>
    <row r="538" spans="1:13" s="5" customFormat="1" x14ac:dyDescent="0.2">
      <c r="A538" s="43"/>
      <c r="C538" s="103"/>
      <c r="D538" s="103"/>
      <c r="E538" s="103"/>
      <c r="F538" s="26"/>
      <c r="H538" s="43"/>
      <c r="J538" s="103"/>
      <c r="K538" s="103"/>
      <c r="L538" s="103"/>
      <c r="M538" s="26"/>
    </row>
    <row r="539" spans="1:13" s="5" customFormat="1" x14ac:dyDescent="0.2">
      <c r="A539" s="43"/>
      <c r="C539" s="103"/>
      <c r="D539" s="103"/>
      <c r="E539" s="103"/>
      <c r="F539" s="26"/>
      <c r="H539" s="43"/>
      <c r="J539" s="103"/>
      <c r="K539" s="103"/>
      <c r="L539" s="103"/>
      <c r="M539" s="26"/>
    </row>
    <row r="540" spans="1:13" s="5" customFormat="1" x14ac:dyDescent="0.2">
      <c r="A540" s="43"/>
      <c r="C540" s="103"/>
      <c r="D540" s="103"/>
      <c r="E540" s="103"/>
      <c r="F540" s="26"/>
      <c r="H540" s="43"/>
      <c r="J540" s="103"/>
      <c r="K540" s="103"/>
      <c r="L540" s="103"/>
      <c r="M540" s="26"/>
    </row>
    <row r="541" spans="1:13" s="5" customFormat="1" x14ac:dyDescent="0.2">
      <c r="A541" s="43"/>
      <c r="C541" s="103"/>
      <c r="D541" s="103"/>
      <c r="E541" s="103"/>
      <c r="F541" s="26"/>
      <c r="H541" s="43"/>
      <c r="J541" s="103"/>
      <c r="K541" s="103"/>
      <c r="L541" s="103"/>
      <c r="M541" s="26"/>
    </row>
    <row r="542" spans="1:13" s="5" customFormat="1" x14ac:dyDescent="0.2">
      <c r="A542" s="43"/>
      <c r="C542" s="103"/>
      <c r="D542" s="103"/>
      <c r="E542" s="103"/>
      <c r="F542" s="26"/>
      <c r="H542" s="43"/>
      <c r="J542" s="103"/>
      <c r="K542" s="103"/>
      <c r="L542" s="103"/>
      <c r="M542" s="26"/>
    </row>
    <row r="543" spans="1:13" s="5" customFormat="1" x14ac:dyDescent="0.2">
      <c r="A543" s="43"/>
      <c r="C543" s="103"/>
      <c r="D543" s="103"/>
      <c r="E543" s="103"/>
      <c r="F543" s="26"/>
      <c r="H543" s="43"/>
      <c r="J543" s="103"/>
      <c r="K543" s="103"/>
      <c r="L543" s="103"/>
      <c r="M543" s="26"/>
    </row>
    <row r="544" spans="1:13" s="5" customFormat="1" x14ac:dyDescent="0.2">
      <c r="A544" s="43"/>
      <c r="C544" s="103"/>
      <c r="D544" s="103"/>
      <c r="E544" s="103"/>
      <c r="F544" s="26"/>
      <c r="H544" s="43"/>
      <c r="J544" s="103"/>
      <c r="K544" s="103"/>
      <c r="L544" s="103"/>
      <c r="M544" s="26"/>
    </row>
    <row r="545" spans="1:13" s="5" customFormat="1" x14ac:dyDescent="0.2">
      <c r="A545" s="43"/>
      <c r="C545" s="103"/>
      <c r="D545" s="103"/>
      <c r="E545" s="103"/>
      <c r="F545" s="26"/>
      <c r="H545" s="43"/>
      <c r="J545" s="103"/>
      <c r="K545" s="103"/>
      <c r="L545" s="103"/>
      <c r="M545" s="26"/>
    </row>
    <row r="546" spans="1:13" s="5" customFormat="1" x14ac:dyDescent="0.2">
      <c r="A546" s="43"/>
      <c r="C546" s="103"/>
      <c r="D546" s="103"/>
      <c r="E546" s="103"/>
      <c r="F546" s="26"/>
      <c r="H546" s="43"/>
      <c r="J546" s="103"/>
      <c r="K546" s="103"/>
      <c r="L546" s="103"/>
      <c r="M546" s="26"/>
    </row>
    <row r="547" spans="1:13" s="5" customFormat="1" x14ac:dyDescent="0.2">
      <c r="A547" s="43"/>
      <c r="C547" s="103"/>
      <c r="D547" s="103"/>
      <c r="E547" s="103"/>
      <c r="F547" s="26"/>
      <c r="H547" s="43"/>
      <c r="J547" s="103"/>
      <c r="K547" s="103"/>
      <c r="L547" s="103"/>
      <c r="M547" s="26"/>
    </row>
    <row r="548" spans="1:13" s="5" customFormat="1" x14ac:dyDescent="0.2">
      <c r="A548" s="43"/>
      <c r="C548" s="103"/>
      <c r="D548" s="103"/>
      <c r="E548" s="103"/>
      <c r="F548" s="26"/>
      <c r="H548" s="43"/>
      <c r="J548" s="103"/>
      <c r="K548" s="103"/>
      <c r="L548" s="103"/>
      <c r="M548" s="26"/>
    </row>
    <row r="549" spans="1:13" s="5" customFormat="1" x14ac:dyDescent="0.2">
      <c r="A549" s="43"/>
      <c r="C549" s="103"/>
      <c r="D549" s="103"/>
      <c r="E549" s="103"/>
      <c r="F549" s="26"/>
      <c r="H549" s="43"/>
      <c r="J549" s="103"/>
      <c r="K549" s="103"/>
      <c r="L549" s="103"/>
      <c r="M549" s="26"/>
    </row>
    <row r="550" spans="1:13" s="5" customFormat="1" x14ac:dyDescent="0.2">
      <c r="A550" s="43"/>
      <c r="C550" s="103"/>
      <c r="D550" s="103"/>
      <c r="E550" s="103"/>
      <c r="F550" s="26"/>
      <c r="H550" s="43"/>
      <c r="J550" s="103"/>
      <c r="K550" s="103"/>
      <c r="L550" s="103"/>
      <c r="M550" s="26"/>
    </row>
    <row r="551" spans="1:13" s="5" customFormat="1" x14ac:dyDescent="0.2">
      <c r="A551" s="43"/>
      <c r="C551" s="103"/>
      <c r="D551" s="103"/>
      <c r="E551" s="103"/>
      <c r="F551" s="26"/>
      <c r="H551" s="43"/>
      <c r="J551" s="103"/>
      <c r="K551" s="103"/>
      <c r="L551" s="103"/>
      <c r="M551" s="26"/>
    </row>
    <row r="552" spans="1:13" s="5" customFormat="1" x14ac:dyDescent="0.2">
      <c r="A552" s="43"/>
      <c r="C552" s="103"/>
      <c r="D552" s="103"/>
      <c r="E552" s="103"/>
      <c r="F552" s="26"/>
      <c r="H552" s="43"/>
      <c r="J552" s="103"/>
      <c r="K552" s="103"/>
      <c r="L552" s="103"/>
      <c r="M552" s="26"/>
    </row>
    <row r="553" spans="1:13" s="5" customFormat="1" x14ac:dyDescent="0.2">
      <c r="A553" s="43"/>
      <c r="C553" s="103"/>
      <c r="D553" s="103"/>
      <c r="E553" s="103"/>
      <c r="F553" s="26"/>
      <c r="H553" s="43"/>
      <c r="J553" s="103"/>
      <c r="K553" s="103"/>
      <c r="L553" s="103"/>
      <c r="M553" s="26"/>
    </row>
    <row r="554" spans="1:13" s="5" customFormat="1" x14ac:dyDescent="0.2">
      <c r="A554" s="43"/>
      <c r="C554" s="103"/>
      <c r="D554" s="103"/>
      <c r="E554" s="103"/>
      <c r="F554" s="26"/>
      <c r="H554" s="43"/>
      <c r="J554" s="103"/>
      <c r="K554" s="103"/>
      <c r="L554" s="103"/>
      <c r="M554" s="26"/>
    </row>
    <row r="555" spans="1:13" s="5" customFormat="1" x14ac:dyDescent="0.2">
      <c r="A555" s="43"/>
      <c r="C555" s="103"/>
      <c r="D555" s="103"/>
      <c r="E555" s="103"/>
      <c r="F555" s="26"/>
      <c r="H555" s="43"/>
      <c r="J555" s="103"/>
      <c r="K555" s="103"/>
      <c r="L555" s="103"/>
      <c r="M555" s="26"/>
    </row>
    <row r="556" spans="1:13" s="5" customFormat="1" x14ac:dyDescent="0.2">
      <c r="A556" s="43"/>
      <c r="C556" s="103"/>
      <c r="D556" s="103"/>
      <c r="E556" s="103"/>
      <c r="F556" s="26"/>
      <c r="H556" s="43"/>
      <c r="J556" s="103"/>
      <c r="K556" s="103"/>
      <c r="L556" s="103"/>
      <c r="M556" s="26"/>
    </row>
    <row r="557" spans="1:13" s="5" customFormat="1" x14ac:dyDescent="0.2">
      <c r="A557" s="43"/>
      <c r="C557" s="103"/>
      <c r="D557" s="103"/>
      <c r="E557" s="103"/>
      <c r="F557" s="26"/>
      <c r="H557" s="43"/>
      <c r="J557" s="103"/>
      <c r="K557" s="103"/>
      <c r="L557" s="103"/>
      <c r="M557" s="26"/>
    </row>
    <row r="558" spans="1:13" s="5" customFormat="1" x14ac:dyDescent="0.2">
      <c r="A558" s="43"/>
      <c r="C558" s="103"/>
      <c r="D558" s="103"/>
      <c r="E558" s="103"/>
      <c r="F558" s="26"/>
      <c r="H558" s="43"/>
      <c r="J558" s="103"/>
      <c r="K558" s="103"/>
      <c r="L558" s="103"/>
      <c r="M558" s="26"/>
    </row>
    <row r="559" spans="1:13" s="5" customFormat="1" x14ac:dyDescent="0.2">
      <c r="A559" s="43"/>
      <c r="C559" s="103"/>
      <c r="D559" s="103"/>
      <c r="E559" s="103"/>
      <c r="F559" s="26"/>
      <c r="H559" s="43"/>
      <c r="J559" s="103"/>
      <c r="K559" s="103"/>
      <c r="L559" s="103"/>
      <c r="M559" s="26"/>
    </row>
    <row r="560" spans="1:13" s="5" customFormat="1" x14ac:dyDescent="0.2">
      <c r="A560" s="43"/>
      <c r="C560" s="103"/>
      <c r="D560" s="103"/>
      <c r="E560" s="103"/>
      <c r="F560" s="26"/>
      <c r="H560" s="43"/>
      <c r="J560" s="103"/>
      <c r="K560" s="103"/>
      <c r="L560" s="103"/>
      <c r="M560" s="26"/>
    </row>
    <row r="561" spans="1:13" s="5" customFormat="1" x14ac:dyDescent="0.2">
      <c r="A561" s="43"/>
      <c r="C561" s="103"/>
      <c r="D561" s="103"/>
      <c r="E561" s="103"/>
      <c r="F561" s="26"/>
      <c r="H561" s="43"/>
      <c r="J561" s="103"/>
      <c r="K561" s="103"/>
      <c r="L561" s="103"/>
      <c r="M561" s="26"/>
    </row>
    <row r="562" spans="1:13" s="5" customFormat="1" x14ac:dyDescent="0.2">
      <c r="A562" s="43"/>
      <c r="C562" s="103"/>
      <c r="D562" s="103"/>
      <c r="E562" s="103"/>
      <c r="F562" s="26"/>
      <c r="H562" s="43"/>
      <c r="J562" s="103"/>
      <c r="K562" s="103"/>
      <c r="L562" s="103"/>
      <c r="M562" s="26"/>
    </row>
    <row r="563" spans="1:13" s="5" customFormat="1" x14ac:dyDescent="0.2">
      <c r="A563" s="43"/>
      <c r="C563" s="103"/>
      <c r="D563" s="103"/>
      <c r="E563" s="103"/>
      <c r="F563" s="26"/>
      <c r="H563" s="43"/>
      <c r="J563" s="103"/>
      <c r="K563" s="103"/>
      <c r="L563" s="103"/>
      <c r="M563" s="26"/>
    </row>
    <row r="564" spans="1:13" s="5" customFormat="1" x14ac:dyDescent="0.2">
      <c r="A564" s="43"/>
      <c r="C564" s="103"/>
      <c r="D564" s="103"/>
      <c r="E564" s="103"/>
      <c r="F564" s="26"/>
      <c r="H564" s="43"/>
      <c r="J564" s="103"/>
      <c r="K564" s="103"/>
      <c r="L564" s="103"/>
      <c r="M564" s="26"/>
    </row>
    <row r="565" spans="1:13" s="5" customFormat="1" x14ac:dyDescent="0.2">
      <c r="A565" s="43"/>
      <c r="C565" s="103"/>
      <c r="D565" s="103"/>
      <c r="E565" s="103"/>
      <c r="F565" s="26"/>
      <c r="H565" s="43"/>
      <c r="J565" s="103"/>
      <c r="K565" s="103"/>
      <c r="L565" s="103"/>
      <c r="M565" s="26"/>
    </row>
    <row r="566" spans="1:13" s="5" customFormat="1" x14ac:dyDescent="0.2">
      <c r="A566" s="43"/>
      <c r="C566" s="103"/>
      <c r="D566" s="103"/>
      <c r="E566" s="103"/>
      <c r="F566" s="26"/>
      <c r="H566" s="43"/>
      <c r="J566" s="103"/>
      <c r="K566" s="103"/>
      <c r="L566" s="103"/>
      <c r="M566" s="26"/>
    </row>
    <row r="567" spans="1:13" s="5" customFormat="1" x14ac:dyDescent="0.2">
      <c r="A567" s="43"/>
      <c r="C567" s="103"/>
      <c r="D567" s="103"/>
      <c r="E567" s="103"/>
      <c r="F567" s="26"/>
      <c r="H567" s="43"/>
      <c r="J567" s="103"/>
      <c r="K567" s="103"/>
      <c r="L567" s="103"/>
      <c r="M567" s="26"/>
    </row>
    <row r="568" spans="1:13" s="5" customFormat="1" x14ac:dyDescent="0.2">
      <c r="A568" s="43"/>
      <c r="C568" s="103"/>
      <c r="D568" s="103"/>
      <c r="E568" s="103"/>
      <c r="F568" s="26"/>
      <c r="H568" s="43"/>
      <c r="J568" s="103"/>
      <c r="K568" s="103"/>
      <c r="L568" s="103"/>
      <c r="M568" s="26"/>
    </row>
    <row r="569" spans="1:13" s="5" customFormat="1" x14ac:dyDescent="0.2">
      <c r="A569" s="43"/>
      <c r="C569" s="103"/>
      <c r="D569" s="103"/>
      <c r="E569" s="103"/>
      <c r="F569" s="26"/>
      <c r="H569" s="43"/>
      <c r="J569" s="103"/>
      <c r="K569" s="103"/>
      <c r="L569" s="103"/>
      <c r="M569" s="26"/>
    </row>
    <row r="570" spans="1:13" s="5" customFormat="1" x14ac:dyDescent="0.2">
      <c r="A570" s="43"/>
      <c r="C570" s="103"/>
      <c r="D570" s="103"/>
      <c r="E570" s="103"/>
      <c r="F570" s="26"/>
      <c r="H570" s="43"/>
      <c r="J570" s="103"/>
      <c r="K570" s="103"/>
      <c r="L570" s="103"/>
      <c r="M570" s="26"/>
    </row>
    <row r="571" spans="1:13" s="5" customFormat="1" x14ac:dyDescent="0.2">
      <c r="A571" s="43"/>
      <c r="C571" s="103"/>
      <c r="D571" s="103"/>
      <c r="E571" s="103"/>
      <c r="F571" s="26"/>
      <c r="H571" s="43"/>
      <c r="J571" s="103"/>
      <c r="K571" s="103"/>
      <c r="L571" s="103"/>
      <c r="M571" s="26"/>
    </row>
    <row r="572" spans="1:13" s="5" customFormat="1" x14ac:dyDescent="0.2">
      <c r="A572" s="43"/>
      <c r="C572" s="103"/>
      <c r="D572" s="103"/>
      <c r="E572" s="103"/>
      <c r="F572" s="26"/>
      <c r="H572" s="43"/>
      <c r="J572" s="103"/>
      <c r="K572" s="103"/>
      <c r="L572" s="103"/>
      <c r="M572" s="26"/>
    </row>
    <row r="573" spans="1:13" s="5" customFormat="1" x14ac:dyDescent="0.2">
      <c r="A573" s="43"/>
      <c r="C573" s="103"/>
      <c r="D573" s="103"/>
      <c r="E573" s="103"/>
      <c r="F573" s="26"/>
      <c r="H573" s="43"/>
      <c r="J573" s="103"/>
      <c r="K573" s="103"/>
      <c r="L573" s="103"/>
      <c r="M573" s="26"/>
    </row>
    <row r="574" spans="1:13" s="5" customFormat="1" x14ac:dyDescent="0.2">
      <c r="A574" s="43"/>
      <c r="C574" s="103"/>
      <c r="D574" s="103"/>
      <c r="E574" s="103"/>
      <c r="F574" s="26"/>
      <c r="H574" s="43"/>
      <c r="J574" s="103"/>
      <c r="K574" s="103"/>
      <c r="L574" s="103"/>
      <c r="M574" s="26"/>
    </row>
    <row r="575" spans="1:13" s="5" customFormat="1" x14ac:dyDescent="0.2">
      <c r="A575" s="43"/>
      <c r="C575" s="103"/>
      <c r="D575" s="103"/>
      <c r="E575" s="103"/>
      <c r="F575" s="26"/>
      <c r="H575" s="43"/>
      <c r="J575" s="103"/>
      <c r="K575" s="103"/>
      <c r="L575" s="103"/>
      <c r="M575" s="26"/>
    </row>
    <row r="576" spans="1:13" s="5" customFormat="1" x14ac:dyDescent="0.2">
      <c r="A576" s="43"/>
      <c r="C576" s="103"/>
      <c r="D576" s="103"/>
      <c r="E576" s="103"/>
      <c r="F576" s="26"/>
      <c r="H576" s="43"/>
      <c r="J576" s="103"/>
      <c r="K576" s="103"/>
      <c r="L576" s="103"/>
      <c r="M576" s="26"/>
    </row>
    <row r="577" spans="1:13" s="5" customFormat="1" x14ac:dyDescent="0.2">
      <c r="A577" s="43"/>
      <c r="C577" s="103"/>
      <c r="D577" s="103"/>
      <c r="E577" s="103"/>
      <c r="F577" s="26"/>
      <c r="H577" s="43"/>
      <c r="J577" s="103"/>
      <c r="K577" s="103"/>
      <c r="L577" s="103"/>
      <c r="M577" s="26"/>
    </row>
    <row r="578" spans="1:13" s="5" customFormat="1" x14ac:dyDescent="0.2">
      <c r="A578" s="43"/>
      <c r="C578" s="103"/>
      <c r="D578" s="103"/>
      <c r="E578" s="103"/>
      <c r="F578" s="26"/>
      <c r="H578" s="43"/>
      <c r="J578" s="103"/>
      <c r="K578" s="103"/>
      <c r="L578" s="103"/>
      <c r="M578" s="26"/>
    </row>
    <row r="579" spans="1:13" s="5" customFormat="1" x14ac:dyDescent="0.2">
      <c r="A579" s="43"/>
      <c r="C579" s="103"/>
      <c r="D579" s="103"/>
      <c r="E579" s="103"/>
      <c r="F579" s="26"/>
      <c r="H579" s="43"/>
      <c r="J579" s="103"/>
      <c r="K579" s="103"/>
      <c r="L579" s="103"/>
      <c r="M579" s="26"/>
    </row>
    <row r="580" spans="1:13" s="5" customFormat="1" x14ac:dyDescent="0.2">
      <c r="A580" s="43"/>
      <c r="C580" s="103"/>
      <c r="D580" s="103"/>
      <c r="E580" s="103"/>
      <c r="F580" s="26"/>
      <c r="H580" s="43"/>
      <c r="J580" s="103"/>
      <c r="K580" s="103"/>
      <c r="L580" s="103"/>
      <c r="M580" s="26"/>
    </row>
    <row r="581" spans="1:13" s="5" customFormat="1" x14ac:dyDescent="0.2">
      <c r="A581" s="43"/>
      <c r="C581" s="103"/>
      <c r="D581" s="103"/>
      <c r="E581" s="103"/>
      <c r="F581" s="26"/>
      <c r="H581" s="43"/>
      <c r="J581" s="103"/>
      <c r="K581" s="103"/>
      <c r="L581" s="103"/>
      <c r="M581" s="26"/>
    </row>
    <row r="582" spans="1:13" s="5" customFormat="1" x14ac:dyDescent="0.2">
      <c r="A582" s="43"/>
      <c r="C582" s="103"/>
      <c r="D582" s="103"/>
      <c r="E582" s="103"/>
      <c r="F582" s="26"/>
      <c r="H582" s="43"/>
      <c r="J582" s="103"/>
      <c r="K582" s="103"/>
      <c r="L582" s="103"/>
      <c r="M582" s="26"/>
    </row>
    <row r="583" spans="1:13" s="5" customFormat="1" x14ac:dyDescent="0.2">
      <c r="A583" s="43"/>
      <c r="C583" s="103"/>
      <c r="D583" s="103"/>
      <c r="E583" s="103"/>
      <c r="F583" s="26"/>
      <c r="H583" s="43"/>
      <c r="J583" s="103"/>
      <c r="K583" s="103"/>
      <c r="L583" s="103"/>
      <c r="M583" s="26"/>
    </row>
    <row r="584" spans="1:13" s="5" customFormat="1" x14ac:dyDescent="0.2">
      <c r="A584" s="43"/>
      <c r="C584" s="103"/>
      <c r="D584" s="103"/>
      <c r="E584" s="103"/>
      <c r="F584" s="26"/>
      <c r="H584" s="43"/>
      <c r="J584" s="103"/>
      <c r="K584" s="103"/>
      <c r="L584" s="103"/>
      <c r="M584" s="26"/>
    </row>
    <row r="585" spans="1:13" s="5" customFormat="1" x14ac:dyDescent="0.2">
      <c r="A585" s="43"/>
      <c r="C585" s="103"/>
      <c r="D585" s="103"/>
      <c r="E585" s="103"/>
      <c r="F585" s="26"/>
      <c r="H585" s="43"/>
      <c r="J585" s="103"/>
      <c r="K585" s="103"/>
      <c r="L585" s="103"/>
      <c r="M585" s="26"/>
    </row>
    <row r="586" spans="1:13" s="5" customFormat="1" x14ac:dyDescent="0.2">
      <c r="A586" s="43"/>
      <c r="C586" s="103"/>
      <c r="D586" s="103"/>
      <c r="E586" s="103"/>
      <c r="F586" s="26"/>
      <c r="H586" s="43"/>
      <c r="J586" s="103"/>
      <c r="K586" s="103"/>
      <c r="L586" s="103"/>
      <c r="M586" s="26"/>
    </row>
    <row r="587" spans="1:13" s="5" customFormat="1" x14ac:dyDescent="0.2">
      <c r="A587" s="43"/>
      <c r="C587" s="103"/>
      <c r="D587" s="103"/>
      <c r="E587" s="103"/>
      <c r="F587" s="26"/>
      <c r="H587" s="43"/>
      <c r="J587" s="103"/>
      <c r="K587" s="103"/>
      <c r="L587" s="103"/>
      <c r="M587" s="26"/>
    </row>
    <row r="588" spans="1:13" s="5" customFormat="1" x14ac:dyDescent="0.2">
      <c r="A588" s="43"/>
      <c r="C588" s="103"/>
      <c r="D588" s="103"/>
      <c r="E588" s="103"/>
      <c r="F588" s="26"/>
      <c r="H588" s="43"/>
      <c r="J588" s="103"/>
      <c r="K588" s="103"/>
      <c r="L588" s="103"/>
      <c r="M588" s="26"/>
    </row>
    <row r="589" spans="1:13" s="5" customFormat="1" x14ac:dyDescent="0.2">
      <c r="A589" s="43"/>
      <c r="C589" s="103"/>
      <c r="D589" s="103"/>
      <c r="E589" s="103"/>
      <c r="F589" s="26"/>
      <c r="H589" s="43"/>
      <c r="J589" s="103"/>
      <c r="K589" s="103"/>
      <c r="L589" s="103"/>
      <c r="M589" s="26"/>
    </row>
    <row r="590" spans="1:13" s="5" customFormat="1" x14ac:dyDescent="0.2">
      <c r="A590" s="43"/>
      <c r="C590" s="103"/>
      <c r="D590" s="103"/>
      <c r="E590" s="103"/>
      <c r="F590" s="26"/>
      <c r="H590" s="43"/>
      <c r="J590" s="103"/>
      <c r="K590" s="103"/>
      <c r="L590" s="103"/>
      <c r="M590" s="26"/>
    </row>
    <row r="591" spans="1:13" s="5" customFormat="1" x14ac:dyDescent="0.2">
      <c r="A591" s="43"/>
      <c r="C591" s="103"/>
      <c r="D591" s="103"/>
      <c r="E591" s="103"/>
      <c r="F591" s="26"/>
      <c r="H591" s="43"/>
      <c r="J591" s="103"/>
      <c r="K591" s="103"/>
      <c r="L591" s="103"/>
      <c r="M591" s="26"/>
    </row>
    <row r="592" spans="1:13" s="5" customFormat="1" x14ac:dyDescent="0.2">
      <c r="A592" s="43"/>
      <c r="C592" s="103"/>
      <c r="D592" s="103"/>
      <c r="E592" s="103"/>
      <c r="F592" s="26"/>
      <c r="H592" s="43"/>
      <c r="J592" s="103"/>
      <c r="K592" s="103"/>
      <c r="L592" s="103"/>
      <c r="M592" s="26"/>
    </row>
    <row r="593" spans="1:13" s="5" customFormat="1" x14ac:dyDescent="0.2">
      <c r="A593" s="43"/>
      <c r="C593" s="103"/>
      <c r="D593" s="103"/>
      <c r="E593" s="103"/>
      <c r="F593" s="26"/>
      <c r="H593" s="43"/>
      <c r="J593" s="103"/>
      <c r="K593" s="103"/>
      <c r="L593" s="103"/>
      <c r="M593" s="26"/>
    </row>
    <row r="594" spans="1:13" s="5" customFormat="1" x14ac:dyDescent="0.2">
      <c r="A594" s="43"/>
      <c r="C594" s="103"/>
      <c r="D594" s="103"/>
      <c r="E594" s="103"/>
      <c r="F594" s="26"/>
      <c r="H594" s="43"/>
      <c r="J594" s="103"/>
      <c r="K594" s="103"/>
      <c r="L594" s="103"/>
      <c r="M594" s="26"/>
    </row>
    <row r="595" spans="1:13" s="5" customFormat="1" x14ac:dyDescent="0.2">
      <c r="A595" s="43"/>
      <c r="C595" s="103"/>
      <c r="D595" s="103"/>
      <c r="E595" s="103"/>
      <c r="F595" s="26"/>
      <c r="H595" s="43"/>
      <c r="J595" s="103"/>
      <c r="K595" s="103"/>
      <c r="L595" s="103"/>
      <c r="M595" s="26"/>
    </row>
    <row r="596" spans="1:13" s="5" customFormat="1" x14ac:dyDescent="0.2">
      <c r="A596" s="43"/>
      <c r="C596" s="103"/>
      <c r="D596" s="103"/>
      <c r="E596" s="103"/>
      <c r="F596" s="26"/>
      <c r="H596" s="43"/>
      <c r="J596" s="103"/>
      <c r="K596" s="103"/>
      <c r="L596" s="103"/>
      <c r="M596" s="26"/>
    </row>
    <row r="597" spans="1:13" s="5" customFormat="1" x14ac:dyDescent="0.2">
      <c r="A597" s="43"/>
      <c r="C597" s="103"/>
      <c r="D597" s="103"/>
      <c r="E597" s="103"/>
      <c r="F597" s="26"/>
      <c r="H597" s="43"/>
      <c r="J597" s="103"/>
      <c r="K597" s="103"/>
      <c r="L597" s="103"/>
      <c r="M597" s="26"/>
    </row>
    <row r="598" spans="1:13" s="5" customFormat="1" x14ac:dyDescent="0.2">
      <c r="A598" s="43"/>
      <c r="C598" s="103"/>
      <c r="D598" s="103"/>
      <c r="E598" s="103"/>
      <c r="F598" s="26"/>
      <c r="H598" s="43"/>
      <c r="J598" s="103"/>
      <c r="K598" s="103"/>
      <c r="L598" s="103"/>
      <c r="M598" s="26"/>
    </row>
    <row r="599" spans="1:13" s="5" customFormat="1" x14ac:dyDescent="0.2">
      <c r="A599" s="43"/>
      <c r="C599" s="103"/>
      <c r="D599" s="103"/>
      <c r="E599" s="103"/>
      <c r="F599" s="26"/>
      <c r="H599" s="43"/>
      <c r="J599" s="103"/>
      <c r="K599" s="103"/>
      <c r="L599" s="103"/>
      <c r="M599" s="26"/>
    </row>
    <row r="600" spans="1:13" s="5" customFormat="1" x14ac:dyDescent="0.2">
      <c r="A600" s="43"/>
      <c r="C600" s="103"/>
      <c r="D600" s="103"/>
      <c r="E600" s="103"/>
      <c r="F600" s="26"/>
      <c r="H600" s="43"/>
      <c r="J600" s="103"/>
      <c r="K600" s="103"/>
      <c r="L600" s="103"/>
      <c r="M600" s="26"/>
    </row>
    <row r="601" spans="1:13" s="5" customFormat="1" x14ac:dyDescent="0.2">
      <c r="A601" s="43"/>
      <c r="C601" s="103"/>
      <c r="D601" s="103"/>
      <c r="E601" s="103"/>
      <c r="F601" s="26"/>
      <c r="H601" s="43"/>
      <c r="J601" s="103"/>
      <c r="K601" s="103"/>
      <c r="L601" s="103"/>
      <c r="M601" s="26"/>
    </row>
    <row r="602" spans="1:13" s="5" customFormat="1" x14ac:dyDescent="0.2">
      <c r="A602" s="43"/>
      <c r="C602" s="103"/>
      <c r="D602" s="103"/>
      <c r="E602" s="103"/>
      <c r="F602" s="26"/>
      <c r="H602" s="43"/>
      <c r="J602" s="103"/>
      <c r="K602" s="103"/>
      <c r="L602" s="103"/>
      <c r="M602" s="26"/>
    </row>
    <row r="603" spans="1:13" s="5" customFormat="1" x14ac:dyDescent="0.2">
      <c r="A603" s="43"/>
      <c r="C603" s="103"/>
      <c r="D603" s="103"/>
      <c r="E603" s="103"/>
      <c r="F603" s="26"/>
      <c r="H603" s="43"/>
      <c r="J603" s="103"/>
      <c r="K603" s="103"/>
      <c r="L603" s="103"/>
      <c r="M603" s="26"/>
    </row>
    <row r="604" spans="1:13" s="5" customFormat="1" x14ac:dyDescent="0.2">
      <c r="A604" s="43"/>
      <c r="C604" s="103"/>
      <c r="D604" s="103"/>
      <c r="E604" s="103"/>
      <c r="F604" s="26"/>
      <c r="H604" s="43"/>
      <c r="J604" s="103"/>
      <c r="K604" s="103"/>
      <c r="L604" s="103"/>
      <c r="M604" s="26"/>
    </row>
    <row r="605" spans="1:13" s="5" customFormat="1" x14ac:dyDescent="0.2">
      <c r="A605" s="43"/>
      <c r="C605" s="103"/>
      <c r="D605" s="103"/>
      <c r="E605" s="103"/>
      <c r="F605" s="26"/>
      <c r="H605" s="43"/>
      <c r="J605" s="103"/>
      <c r="K605" s="103"/>
      <c r="L605" s="103"/>
      <c r="M605" s="26"/>
    </row>
    <row r="606" spans="1:13" s="5" customFormat="1" x14ac:dyDescent="0.2">
      <c r="A606" s="43"/>
      <c r="C606" s="103"/>
      <c r="D606" s="103"/>
      <c r="E606" s="103"/>
      <c r="F606" s="26"/>
      <c r="H606" s="43"/>
      <c r="J606" s="103"/>
      <c r="K606" s="103"/>
      <c r="L606" s="103"/>
      <c r="M606" s="26"/>
    </row>
    <row r="607" spans="1:13" s="5" customFormat="1" x14ac:dyDescent="0.2">
      <c r="A607" s="43"/>
      <c r="C607" s="103"/>
      <c r="D607" s="103"/>
      <c r="E607" s="103"/>
      <c r="F607" s="26"/>
      <c r="H607" s="43"/>
      <c r="J607" s="103"/>
      <c r="K607" s="103"/>
      <c r="L607" s="103"/>
      <c r="M607" s="26"/>
    </row>
    <row r="608" spans="1:13" s="5" customFormat="1" x14ac:dyDescent="0.2">
      <c r="A608" s="43"/>
      <c r="C608" s="103"/>
      <c r="D608" s="103"/>
      <c r="E608" s="103"/>
      <c r="F608" s="26"/>
      <c r="H608" s="43"/>
      <c r="J608" s="103"/>
      <c r="K608" s="103"/>
      <c r="L608" s="103"/>
      <c r="M608" s="26"/>
    </row>
    <row r="609" spans="1:13" s="5" customFormat="1" x14ac:dyDescent="0.2">
      <c r="A609" s="43"/>
      <c r="C609" s="103"/>
      <c r="D609" s="103"/>
      <c r="E609" s="103"/>
      <c r="F609" s="26"/>
      <c r="H609" s="43"/>
      <c r="J609" s="103"/>
      <c r="K609" s="103"/>
      <c r="L609" s="103"/>
      <c r="M609" s="26"/>
    </row>
    <row r="610" spans="1:13" s="5" customFormat="1" x14ac:dyDescent="0.2">
      <c r="A610" s="43"/>
      <c r="C610" s="103"/>
      <c r="D610" s="103"/>
      <c r="E610" s="103"/>
      <c r="F610" s="26"/>
      <c r="H610" s="43"/>
      <c r="J610" s="103"/>
      <c r="K610" s="103"/>
      <c r="L610" s="103"/>
      <c r="M610" s="26"/>
    </row>
    <row r="611" spans="1:13" s="5" customFormat="1" x14ac:dyDescent="0.2">
      <c r="A611" s="43"/>
      <c r="C611" s="103"/>
      <c r="D611" s="103"/>
      <c r="E611" s="103"/>
      <c r="F611" s="26"/>
      <c r="H611" s="43"/>
      <c r="J611" s="103"/>
      <c r="K611" s="103"/>
      <c r="L611" s="103"/>
      <c r="M611" s="26"/>
    </row>
    <row r="612" spans="1:13" s="5" customFormat="1" x14ac:dyDescent="0.2">
      <c r="A612" s="43"/>
      <c r="C612" s="103"/>
      <c r="D612" s="103"/>
      <c r="E612" s="103"/>
      <c r="F612" s="26"/>
      <c r="H612" s="43"/>
      <c r="J612" s="103"/>
      <c r="K612" s="103"/>
      <c r="L612" s="103"/>
      <c r="M612" s="26"/>
    </row>
    <row r="613" spans="1:13" s="5" customFormat="1" x14ac:dyDescent="0.2">
      <c r="A613" s="43"/>
      <c r="C613" s="103"/>
      <c r="D613" s="103"/>
      <c r="E613" s="103"/>
      <c r="F613" s="26"/>
      <c r="H613" s="43"/>
      <c r="J613" s="103"/>
      <c r="K613" s="103"/>
      <c r="L613" s="103"/>
      <c r="M613" s="26"/>
    </row>
    <row r="614" spans="1:13" s="5" customFormat="1" x14ac:dyDescent="0.2">
      <c r="A614" s="43"/>
      <c r="C614" s="103"/>
      <c r="D614" s="103"/>
      <c r="E614" s="103"/>
      <c r="F614" s="26"/>
      <c r="H614" s="43"/>
      <c r="J614" s="103"/>
      <c r="K614" s="103"/>
      <c r="L614" s="103"/>
      <c r="M614" s="26"/>
    </row>
    <row r="615" spans="1:13" s="5" customFormat="1" x14ac:dyDescent="0.2">
      <c r="A615" s="43"/>
      <c r="C615" s="103"/>
      <c r="D615" s="103"/>
      <c r="E615" s="103"/>
      <c r="F615" s="26"/>
      <c r="H615" s="43"/>
      <c r="J615" s="103"/>
      <c r="K615" s="103"/>
      <c r="L615" s="103"/>
      <c r="M615" s="26"/>
    </row>
    <row r="616" spans="1:13" s="5" customFormat="1" x14ac:dyDescent="0.2">
      <c r="A616" s="43"/>
      <c r="C616" s="103"/>
      <c r="D616" s="103"/>
      <c r="E616" s="103"/>
      <c r="F616" s="26"/>
      <c r="H616" s="43"/>
      <c r="J616" s="103"/>
      <c r="K616" s="103"/>
      <c r="L616" s="103"/>
      <c r="M616" s="26"/>
    </row>
    <row r="617" spans="1:13" s="5" customFormat="1" x14ac:dyDescent="0.2">
      <c r="A617" s="43"/>
      <c r="C617" s="103"/>
      <c r="D617" s="103"/>
      <c r="E617" s="103"/>
      <c r="F617" s="26"/>
      <c r="H617" s="43"/>
      <c r="J617" s="103"/>
      <c r="K617" s="103"/>
      <c r="L617" s="103"/>
      <c r="M617" s="26"/>
    </row>
    <row r="618" spans="1:13" s="5" customFormat="1" x14ac:dyDescent="0.2">
      <c r="A618" s="43"/>
      <c r="C618" s="103"/>
      <c r="D618" s="103"/>
      <c r="E618" s="103"/>
      <c r="F618" s="26"/>
      <c r="H618" s="43"/>
      <c r="J618" s="103"/>
      <c r="K618" s="103"/>
      <c r="L618" s="103"/>
      <c r="M618" s="26"/>
    </row>
    <row r="619" spans="1:13" s="5" customFormat="1" x14ac:dyDescent="0.2">
      <c r="A619" s="43"/>
      <c r="C619" s="103"/>
      <c r="D619" s="103"/>
      <c r="E619" s="103"/>
      <c r="F619" s="26"/>
      <c r="H619" s="43"/>
      <c r="J619" s="103"/>
      <c r="K619" s="103"/>
      <c r="L619" s="103"/>
      <c r="M619" s="26"/>
    </row>
    <row r="620" spans="1:13" s="5" customFormat="1" x14ac:dyDescent="0.2">
      <c r="A620" s="43"/>
      <c r="C620" s="103"/>
      <c r="D620" s="103"/>
      <c r="E620" s="103"/>
      <c r="F620" s="26"/>
      <c r="H620" s="43"/>
      <c r="J620" s="103"/>
      <c r="K620" s="103"/>
      <c r="L620" s="103"/>
      <c r="M620" s="26"/>
    </row>
    <row r="621" spans="1:13" s="5" customFormat="1" x14ac:dyDescent="0.2">
      <c r="A621" s="43"/>
      <c r="C621" s="103"/>
      <c r="D621" s="103"/>
      <c r="E621" s="103"/>
      <c r="F621" s="26"/>
      <c r="H621" s="43"/>
      <c r="J621" s="103"/>
      <c r="K621" s="103"/>
      <c r="L621" s="103"/>
      <c r="M621" s="26"/>
    </row>
    <row r="622" spans="1:13" s="5" customFormat="1" x14ac:dyDescent="0.2">
      <c r="A622" s="43"/>
      <c r="C622" s="103"/>
      <c r="D622" s="103"/>
      <c r="E622" s="103"/>
      <c r="F622" s="26"/>
      <c r="H622" s="43"/>
      <c r="J622" s="103"/>
      <c r="K622" s="103"/>
      <c r="L622" s="103"/>
      <c r="M622" s="26"/>
    </row>
    <row r="623" spans="1:13" s="5" customFormat="1" x14ac:dyDescent="0.2">
      <c r="A623" s="43"/>
      <c r="C623" s="103"/>
      <c r="D623" s="103"/>
      <c r="E623" s="103"/>
      <c r="F623" s="26"/>
      <c r="H623" s="43"/>
      <c r="J623" s="103"/>
      <c r="K623" s="103"/>
      <c r="L623" s="103"/>
      <c r="M623" s="26"/>
    </row>
    <row r="624" spans="1:13" s="5" customFormat="1" x14ac:dyDescent="0.2">
      <c r="A624" s="43"/>
      <c r="C624" s="103"/>
      <c r="D624" s="103"/>
      <c r="E624" s="103"/>
      <c r="F624" s="26"/>
      <c r="H624" s="43"/>
      <c r="J624" s="103"/>
      <c r="K624" s="103"/>
      <c r="L624" s="103"/>
      <c r="M624" s="26"/>
    </row>
    <row r="625" spans="1:13" s="5" customFormat="1" x14ac:dyDescent="0.2">
      <c r="A625" s="43"/>
      <c r="C625" s="103"/>
      <c r="D625" s="103"/>
      <c r="E625" s="103"/>
      <c r="F625" s="26"/>
      <c r="H625" s="43"/>
      <c r="J625" s="103"/>
      <c r="K625" s="103"/>
      <c r="L625" s="103"/>
      <c r="M625" s="26"/>
    </row>
    <row r="626" spans="1:13" s="5" customFormat="1" x14ac:dyDescent="0.2">
      <c r="A626" s="43"/>
      <c r="C626" s="103"/>
      <c r="D626" s="103"/>
      <c r="E626" s="103"/>
      <c r="F626" s="26"/>
      <c r="H626" s="43"/>
      <c r="J626" s="103"/>
      <c r="K626" s="103"/>
      <c r="L626" s="103"/>
      <c r="M626" s="26"/>
    </row>
    <row r="627" spans="1:13" s="5" customFormat="1" x14ac:dyDescent="0.2">
      <c r="A627" s="43"/>
      <c r="C627" s="103"/>
      <c r="D627" s="103"/>
      <c r="E627" s="103"/>
      <c r="F627" s="26"/>
      <c r="H627" s="43"/>
      <c r="J627" s="103"/>
      <c r="K627" s="103"/>
      <c r="L627" s="103"/>
      <c r="M627" s="26"/>
    </row>
    <row r="628" spans="1:13" s="5" customFormat="1" x14ac:dyDescent="0.2">
      <c r="A628" s="43"/>
      <c r="C628" s="103"/>
      <c r="D628" s="103"/>
      <c r="E628" s="103"/>
      <c r="F628" s="26"/>
      <c r="H628" s="43"/>
      <c r="J628" s="103"/>
      <c r="K628" s="103"/>
      <c r="L628" s="103"/>
      <c r="M628" s="26"/>
    </row>
    <row r="629" spans="1:13" s="5" customFormat="1" x14ac:dyDescent="0.2">
      <c r="A629" s="43"/>
      <c r="C629" s="103"/>
      <c r="D629" s="103"/>
      <c r="E629" s="103"/>
      <c r="F629" s="26"/>
      <c r="H629" s="43"/>
      <c r="J629" s="103"/>
      <c r="K629" s="103"/>
      <c r="L629" s="103"/>
      <c r="M629" s="26"/>
    </row>
    <row r="630" spans="1:13" s="5" customFormat="1" x14ac:dyDescent="0.2">
      <c r="A630" s="43"/>
      <c r="C630" s="103"/>
      <c r="D630" s="103"/>
      <c r="E630" s="103"/>
      <c r="F630" s="26"/>
      <c r="H630" s="43"/>
      <c r="J630" s="103"/>
      <c r="K630" s="103"/>
      <c r="L630" s="103"/>
      <c r="M630" s="26"/>
    </row>
    <row r="631" spans="1:13" s="5" customFormat="1" x14ac:dyDescent="0.2">
      <c r="A631" s="43"/>
      <c r="C631" s="103"/>
      <c r="D631" s="103"/>
      <c r="E631" s="103"/>
      <c r="F631" s="26"/>
      <c r="H631" s="43"/>
      <c r="J631" s="103"/>
      <c r="K631" s="103"/>
      <c r="L631" s="103"/>
      <c r="M631" s="26"/>
    </row>
    <row r="632" spans="1:13" s="5" customFormat="1" x14ac:dyDescent="0.2">
      <c r="A632" s="43"/>
      <c r="C632" s="103"/>
      <c r="D632" s="103"/>
      <c r="E632" s="103"/>
      <c r="F632" s="26"/>
      <c r="H632" s="43"/>
      <c r="J632" s="103"/>
      <c r="K632" s="103"/>
      <c r="L632" s="103"/>
      <c r="M632" s="26"/>
    </row>
    <row r="633" spans="1:13" s="5" customFormat="1" x14ac:dyDescent="0.2">
      <c r="A633" s="43"/>
      <c r="C633" s="103"/>
      <c r="D633" s="103"/>
      <c r="E633" s="103"/>
      <c r="F633" s="26"/>
      <c r="H633" s="43"/>
      <c r="J633" s="103"/>
      <c r="K633" s="103"/>
      <c r="L633" s="103"/>
      <c r="M633" s="26"/>
    </row>
    <row r="634" spans="1:13" s="5" customFormat="1" x14ac:dyDescent="0.2">
      <c r="A634" s="43"/>
      <c r="C634" s="103"/>
      <c r="D634" s="103"/>
      <c r="E634" s="103"/>
      <c r="F634" s="26"/>
      <c r="H634" s="43"/>
      <c r="J634" s="103"/>
      <c r="K634" s="103"/>
      <c r="L634" s="103"/>
      <c r="M634" s="26"/>
    </row>
    <row r="635" spans="1:13" s="5" customFormat="1" x14ac:dyDescent="0.2">
      <c r="A635" s="43"/>
      <c r="C635" s="103"/>
      <c r="D635" s="103"/>
      <c r="E635" s="103"/>
      <c r="F635" s="26"/>
      <c r="H635" s="43"/>
      <c r="J635" s="103"/>
      <c r="K635" s="103"/>
      <c r="L635" s="103"/>
      <c r="M635" s="26"/>
    </row>
    <row r="636" spans="1:13" s="5" customFormat="1" x14ac:dyDescent="0.2">
      <c r="A636" s="43"/>
      <c r="C636" s="103"/>
      <c r="D636" s="103"/>
      <c r="E636" s="103"/>
      <c r="F636" s="26"/>
      <c r="H636" s="43"/>
      <c r="J636" s="103"/>
      <c r="K636" s="103"/>
      <c r="L636" s="103"/>
      <c r="M636" s="26"/>
    </row>
    <row r="637" spans="1:13" s="5" customFormat="1" x14ac:dyDescent="0.2">
      <c r="A637" s="43"/>
      <c r="C637" s="103"/>
      <c r="D637" s="103"/>
      <c r="E637" s="103"/>
      <c r="F637" s="26"/>
      <c r="H637" s="43"/>
      <c r="J637" s="103"/>
      <c r="K637" s="103"/>
      <c r="L637" s="103"/>
      <c r="M637" s="26"/>
    </row>
    <row r="638" spans="1:13" s="5" customFormat="1" x14ac:dyDescent="0.2">
      <c r="A638" s="43"/>
      <c r="C638" s="103"/>
      <c r="D638" s="103"/>
      <c r="E638" s="103"/>
      <c r="F638" s="26"/>
      <c r="H638" s="43"/>
      <c r="J638" s="103"/>
      <c r="K638" s="103"/>
      <c r="L638" s="103"/>
      <c r="M638" s="26"/>
    </row>
    <row r="639" spans="1:13" s="5" customFormat="1" x14ac:dyDescent="0.2">
      <c r="A639" s="43"/>
      <c r="C639" s="103"/>
      <c r="D639" s="103"/>
      <c r="E639" s="103"/>
      <c r="F639" s="26"/>
      <c r="H639" s="43"/>
      <c r="J639" s="103"/>
      <c r="K639" s="103"/>
      <c r="L639" s="103"/>
      <c r="M639" s="26"/>
    </row>
    <row r="640" spans="1:13" s="5" customFormat="1" x14ac:dyDescent="0.2">
      <c r="A640" s="43"/>
      <c r="C640" s="103"/>
      <c r="D640" s="103"/>
      <c r="E640" s="103"/>
      <c r="F640" s="26"/>
      <c r="H640" s="43"/>
      <c r="J640" s="103"/>
      <c r="K640" s="103"/>
      <c r="L640" s="103"/>
      <c r="M640" s="26"/>
    </row>
    <row r="641" spans="1:13" s="5" customFormat="1" x14ac:dyDescent="0.2">
      <c r="A641" s="43"/>
      <c r="C641" s="103"/>
      <c r="D641" s="103"/>
      <c r="E641" s="103"/>
      <c r="F641" s="26"/>
      <c r="H641" s="43"/>
      <c r="J641" s="103"/>
      <c r="K641" s="103"/>
      <c r="L641" s="103"/>
      <c r="M641" s="26"/>
    </row>
    <row r="642" spans="1:13" s="5" customFormat="1" x14ac:dyDescent="0.2">
      <c r="A642" s="43"/>
      <c r="C642" s="103"/>
      <c r="D642" s="103"/>
      <c r="E642" s="103"/>
      <c r="F642" s="26"/>
      <c r="H642" s="43"/>
      <c r="J642" s="103"/>
      <c r="K642" s="103"/>
      <c r="L642" s="103"/>
      <c r="M642" s="26"/>
    </row>
    <row r="643" spans="1:13" s="5" customFormat="1" x14ac:dyDescent="0.2">
      <c r="A643" s="43"/>
      <c r="C643" s="103"/>
      <c r="D643" s="103"/>
      <c r="E643" s="103"/>
      <c r="F643" s="26"/>
      <c r="H643" s="43"/>
      <c r="J643" s="103"/>
      <c r="K643" s="103"/>
      <c r="L643" s="103"/>
      <c r="M643" s="26"/>
    </row>
    <row r="644" spans="1:13" s="5" customFormat="1" x14ac:dyDescent="0.2">
      <c r="A644" s="43"/>
      <c r="C644" s="103"/>
      <c r="D644" s="103"/>
      <c r="E644" s="103"/>
      <c r="F644" s="26"/>
      <c r="H644" s="43"/>
      <c r="J644" s="103"/>
      <c r="K644" s="103"/>
      <c r="L644" s="103"/>
      <c r="M644" s="26"/>
    </row>
    <row r="645" spans="1:13" s="5" customFormat="1" x14ac:dyDescent="0.2">
      <c r="A645" s="43"/>
      <c r="C645" s="103"/>
      <c r="D645" s="103"/>
      <c r="E645" s="103"/>
      <c r="F645" s="26"/>
      <c r="H645" s="43"/>
      <c r="J645" s="103"/>
      <c r="K645" s="103"/>
      <c r="L645" s="103"/>
      <c r="M645" s="26"/>
    </row>
    <row r="646" spans="1:13" s="5" customFormat="1" x14ac:dyDescent="0.2">
      <c r="A646" s="43"/>
      <c r="C646" s="103"/>
      <c r="D646" s="103"/>
      <c r="E646" s="103"/>
      <c r="F646" s="26"/>
      <c r="H646" s="43"/>
      <c r="J646" s="103"/>
      <c r="K646" s="103"/>
      <c r="L646" s="103"/>
      <c r="M646" s="26"/>
    </row>
    <row r="647" spans="1:13" s="5" customFormat="1" x14ac:dyDescent="0.2">
      <c r="A647" s="43"/>
      <c r="C647" s="103"/>
      <c r="D647" s="103"/>
      <c r="E647" s="103"/>
      <c r="F647" s="26"/>
      <c r="H647" s="43"/>
      <c r="J647" s="103"/>
      <c r="K647" s="103"/>
      <c r="L647" s="103"/>
      <c r="M647" s="26"/>
    </row>
    <row r="648" spans="1:13" s="5" customFormat="1" x14ac:dyDescent="0.2">
      <c r="A648" s="43"/>
      <c r="C648" s="103"/>
      <c r="D648" s="103"/>
      <c r="E648" s="103"/>
      <c r="F648" s="26"/>
      <c r="H648" s="43"/>
      <c r="J648" s="103"/>
      <c r="K648" s="103"/>
      <c r="L648" s="103"/>
      <c r="M648" s="26"/>
    </row>
    <row r="649" spans="1:13" s="5" customFormat="1" x14ac:dyDescent="0.2">
      <c r="A649" s="43"/>
      <c r="C649" s="103"/>
      <c r="D649" s="103"/>
      <c r="E649" s="103"/>
      <c r="F649" s="26"/>
      <c r="H649" s="43"/>
      <c r="J649" s="103"/>
      <c r="K649" s="103"/>
      <c r="L649" s="103"/>
      <c r="M649" s="26"/>
    </row>
    <row r="650" spans="1:13" s="5" customFormat="1" x14ac:dyDescent="0.2">
      <c r="A650" s="43"/>
      <c r="C650" s="103"/>
      <c r="D650" s="103"/>
      <c r="E650" s="103"/>
      <c r="F650" s="26"/>
      <c r="H650" s="43"/>
      <c r="J650" s="103"/>
      <c r="K650" s="103"/>
      <c r="L650" s="103"/>
      <c r="M650" s="26"/>
    </row>
    <row r="651" spans="1:13" s="5" customFormat="1" x14ac:dyDescent="0.2">
      <c r="A651" s="43"/>
      <c r="C651" s="103"/>
      <c r="D651" s="103"/>
      <c r="E651" s="103"/>
      <c r="F651" s="26"/>
      <c r="H651" s="43"/>
      <c r="J651" s="103"/>
      <c r="K651" s="103"/>
      <c r="L651" s="103"/>
      <c r="M651" s="26"/>
    </row>
    <row r="652" spans="1:13" s="5" customFormat="1" x14ac:dyDescent="0.2">
      <c r="A652" s="43"/>
      <c r="C652" s="103"/>
      <c r="D652" s="103"/>
      <c r="E652" s="103"/>
      <c r="F652" s="26"/>
      <c r="H652" s="43"/>
      <c r="J652" s="103"/>
      <c r="K652" s="103"/>
      <c r="L652" s="103"/>
      <c r="M652" s="26"/>
    </row>
    <row r="653" spans="1:13" s="5" customFormat="1" x14ac:dyDescent="0.2">
      <c r="A653" s="43"/>
      <c r="C653" s="103"/>
      <c r="D653" s="103"/>
      <c r="E653" s="103"/>
      <c r="F653" s="26"/>
      <c r="H653" s="43"/>
      <c r="J653" s="103"/>
      <c r="K653" s="103"/>
      <c r="L653" s="103"/>
      <c r="M653" s="26"/>
    </row>
    <row r="654" spans="1:13" s="5" customFormat="1" x14ac:dyDescent="0.2">
      <c r="A654" s="43"/>
      <c r="C654" s="103"/>
      <c r="D654" s="103"/>
      <c r="E654" s="103"/>
      <c r="F654" s="26"/>
      <c r="H654" s="43"/>
      <c r="J654" s="103"/>
      <c r="K654" s="103"/>
      <c r="L654" s="103"/>
      <c r="M654" s="26"/>
    </row>
    <row r="655" spans="1:13" s="5" customFormat="1" x14ac:dyDescent="0.2">
      <c r="A655" s="43"/>
      <c r="C655" s="103"/>
      <c r="D655" s="103"/>
      <c r="E655" s="103"/>
      <c r="F655" s="26"/>
      <c r="H655" s="43"/>
      <c r="J655" s="103"/>
      <c r="K655" s="103"/>
      <c r="L655" s="103"/>
      <c r="M655" s="26"/>
    </row>
    <row r="656" spans="1:13" s="5" customFormat="1" x14ac:dyDescent="0.2">
      <c r="A656" s="43"/>
      <c r="C656" s="103"/>
      <c r="D656" s="103"/>
      <c r="E656" s="103"/>
      <c r="F656" s="26"/>
      <c r="H656" s="43"/>
      <c r="J656" s="103"/>
      <c r="K656" s="103"/>
      <c r="L656" s="103"/>
      <c r="M656" s="26"/>
    </row>
  </sheetData>
  <mergeCells count="38">
    <mergeCell ref="A41:A43"/>
    <mergeCell ref="H38:H40"/>
    <mergeCell ref="A38:A40"/>
    <mergeCell ref="H29:H31"/>
    <mergeCell ref="P9:AE25"/>
    <mergeCell ref="A35:A37"/>
    <mergeCell ref="H35:H37"/>
    <mergeCell ref="A32:A34"/>
    <mergeCell ref="H32:H34"/>
    <mergeCell ref="N1:N52"/>
    <mergeCell ref="B2:M2"/>
    <mergeCell ref="A50:A52"/>
    <mergeCell ref="H50:H52"/>
    <mergeCell ref="A47:A49"/>
    <mergeCell ref="H47:H49"/>
    <mergeCell ref="A44:A46"/>
    <mergeCell ref="H44:H46"/>
    <mergeCell ref="B3:M3"/>
    <mergeCell ref="A26:A28"/>
    <mergeCell ref="H26:H28"/>
    <mergeCell ref="A23:A25"/>
    <mergeCell ref="H23:H25"/>
    <mergeCell ref="A1:M1"/>
    <mergeCell ref="G4:G52"/>
    <mergeCell ref="A5:A7"/>
    <mergeCell ref="A11:A13"/>
    <mergeCell ref="H11:H13"/>
    <mergeCell ref="A8:A10"/>
    <mergeCell ref="H8:H10"/>
    <mergeCell ref="H5:H7"/>
    <mergeCell ref="A20:A22"/>
    <mergeCell ref="H20:H22"/>
    <mergeCell ref="A17:A19"/>
    <mergeCell ref="H17:H19"/>
    <mergeCell ref="A14:A16"/>
    <mergeCell ref="H14:H16"/>
    <mergeCell ref="A29:A31"/>
    <mergeCell ref="H41:H43"/>
  </mergeCells>
  <conditionalFormatting sqref="B5:F5 I47:K47 I23:K23 I11:K11 M11 M23 M47">
    <cfRule type="containsText" dxfId="23" priority="7" operator="containsText" text="TEAM NAME">
      <formula>NOT(ISERROR(SEARCH("TEAM NAME",B5)))</formula>
    </cfRule>
  </conditionalFormatting>
  <conditionalFormatting sqref="A1:M1">
    <cfRule type="containsText" dxfId="22" priority="5" operator="containsText" text="YEAR INSERT DOUBLE EVENT NAME">
      <formula>NOT(ISERROR(SEARCH("YEAR INSERT DOUBLE EVENT NAME",A1)))</formula>
    </cfRule>
  </conditionalFormatting>
  <conditionalFormatting sqref="B8:D8 B11:D11 B14:D14 B17:D17 B20:D20 B23:D23 B26:D26 B29:D29 B32:D32 B35:D35 B38:D38 B41:D41 B44:D44 B47:D47 B50:D50 I50:K50 I44:K44 I41:K41 I38:K38 I35:K35 I32:K32 I29:K29 I26:K26 I20:K20 I17:K17 I14:K14 I8:K8 I5:M5 F50 F47 F44 F41 F38 F35 F32 F29 F26 F23 F20 F17 F14 F11 F8 M6:M10 M14 M17 M20 M26 M29 M32 M35 M38 M41 M44 M50">
    <cfRule type="containsText" dxfId="21" priority="2" operator="containsText" text="TEAM NAME">
      <formula>NOT(ISERROR(SEARCH("TEAM NAME",B5)))</formula>
    </cfRule>
  </conditionalFormatting>
  <conditionalFormatting sqref="B9:D10 B15:D16 B18:D19 B21:D22 B24:D25 B27:D28 B30:D31 B33:D34 B36:D37 B39:D40 B42:D43 B45:D46 B48:D49 B51:D52 I51:K52 I48:K49 I45:K46 I42:K43 I39:K40 I36:K37 I33:K34 I30:K31 I27:K28 I24:K25 I21:K22 I18:K19 I15:K16 I12:K13 I9:K10 I6:L6 B12:D13 B6:F7 F12:F13 F51:F52 F48:F49 F45:F46 F42:F43 F39:F40 F36:F37 F33:F34 F30:F31 F27:F28 F24:F25 F21:F22 F18:F19 F15:F16 F9:F10 I7:K7 M12:M13 M15:M16 M18:M19 M21:M22 M24:M25 M27:M28 M30:M31 M33:M34 M36:M37 M39:M40 M42:M43 M45:M46 M48:M49 M51:M52 L7:L52 E8:E52">
    <cfRule type="containsText" dxfId="20" priority="1" operator="containsText" text="Insert Name">
      <formula>NOT(ISERROR(SEARCH("Insert Name",B6)))</formula>
    </cfRule>
  </conditionalFormatting>
  <pageMargins left="0.25" right="0.25" top="0.75" bottom="0.75" header="0.3" footer="0.3"/>
  <pageSetup paperSize="9" scale="10" orientation="portrait" r:id="rId1"/>
  <rowBreaks count="1" manualBreakCount="1">
    <brk id="3" min="1" max="12" man="1"/>
  </rowBreaks>
  <colBreaks count="2" manualBreakCount="2">
    <brk id="6" max="1048575" man="1"/>
    <brk id="7" min="2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B656"/>
  <sheetViews>
    <sheetView zoomScale="55" zoomScaleNormal="55" workbookViewId="0">
      <pane ySplit="3" topLeftCell="A4" activePane="bottomLeft" state="frozen"/>
      <selection pane="bottomLeft" activeCell="M16" sqref="M16"/>
    </sheetView>
  </sheetViews>
  <sheetFormatPr defaultColWidth="9.140625" defaultRowHeight="15.75" x14ac:dyDescent="0.25"/>
  <cols>
    <col min="1" max="1" width="4.7109375" style="37" customWidth="1"/>
    <col min="2" max="2" width="37.140625" style="1" customWidth="1"/>
    <col min="3" max="3" width="10" style="1" customWidth="1"/>
    <col min="4" max="4" width="8.7109375" style="1" customWidth="1"/>
    <col min="5" max="6" width="6.7109375" style="1" customWidth="1"/>
    <col min="7" max="7" width="6.7109375" style="120" customWidth="1"/>
    <col min="8" max="9" width="6.7109375" style="1" customWidth="1"/>
    <col min="10" max="10" width="6.7109375" style="120" customWidth="1"/>
    <col min="11" max="12" width="6.7109375" style="1" customWidth="1"/>
    <col min="13" max="13" width="6.7109375" style="120" customWidth="1"/>
    <col min="14" max="15" width="6.7109375" style="1" customWidth="1"/>
    <col min="16" max="16" width="6.7109375" style="120" customWidth="1"/>
    <col min="17" max="18" width="6.7109375" style="1" customWidth="1"/>
    <col min="19" max="19" width="6.7109375" style="120" customWidth="1"/>
    <col min="20" max="21" width="6.7109375" style="1" customWidth="1"/>
    <col min="22" max="22" width="6.7109375" style="120" customWidth="1"/>
    <col min="23" max="23" width="13.7109375" style="1" customWidth="1"/>
    <col min="24" max="26" width="12.7109375" style="1" customWidth="1"/>
    <col min="27" max="27" width="6" style="1" customWidth="1"/>
    <col min="28" max="28" width="4.7109375" style="37" customWidth="1"/>
    <col min="29" max="29" width="29" style="1" customWidth="1"/>
    <col min="30" max="30" width="9.5703125" style="1" customWidth="1"/>
    <col min="31" max="31" width="11.7109375" style="1" customWidth="1"/>
    <col min="32" max="33" width="6.7109375" style="1" customWidth="1"/>
    <col min="34" max="34" width="6.7109375" style="56" customWidth="1"/>
    <col min="35" max="36" width="6.7109375" style="1" customWidth="1"/>
    <col min="37" max="37" width="6.7109375" style="56" customWidth="1"/>
    <col min="38" max="39" width="6.7109375" style="1" customWidth="1"/>
    <col min="40" max="40" width="6.7109375" style="56" customWidth="1"/>
    <col min="41" max="42" width="6.7109375" style="1" customWidth="1"/>
    <col min="43" max="43" width="6.7109375" style="56" customWidth="1"/>
    <col min="44" max="45" width="6.7109375" style="1" customWidth="1"/>
    <col min="46" max="46" width="6.7109375" style="56" customWidth="1"/>
    <col min="47" max="47" width="6.7109375" style="1" customWidth="1"/>
    <col min="48" max="48" width="6.28515625" style="1" customWidth="1"/>
    <col min="49" max="49" width="6.28515625" style="56" customWidth="1"/>
    <col min="50" max="50" width="13.7109375" style="9" customWidth="1"/>
    <col min="51" max="53" width="12.7109375" style="1" customWidth="1"/>
    <col min="54" max="54" width="46.7109375" style="1" customWidth="1"/>
    <col min="55" max="16384" width="9.140625" style="1"/>
  </cols>
  <sheetData>
    <row r="1" spans="1:54" ht="64.5" customHeight="1" x14ac:dyDescent="0.2">
      <c r="A1" s="123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64"/>
    </row>
    <row r="2" spans="1:54" ht="25.5" customHeight="1" x14ac:dyDescent="0.2">
      <c r="A2" s="167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49"/>
      <c r="AB2" s="38"/>
      <c r="AC2" s="144" t="s">
        <v>1</v>
      </c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65"/>
    </row>
    <row r="3" spans="1:54" ht="30" x14ac:dyDescent="0.2">
      <c r="A3" s="33"/>
      <c r="B3" s="46"/>
      <c r="C3" s="46"/>
      <c r="D3" s="46"/>
      <c r="E3" s="12" t="s">
        <v>2</v>
      </c>
      <c r="F3" s="12" t="s">
        <v>3</v>
      </c>
      <c r="G3" s="54" t="s">
        <v>75</v>
      </c>
      <c r="H3" s="12" t="s">
        <v>4</v>
      </c>
      <c r="I3" s="12" t="s">
        <v>3</v>
      </c>
      <c r="J3" s="54" t="s">
        <v>75</v>
      </c>
      <c r="K3" s="12" t="s">
        <v>5</v>
      </c>
      <c r="L3" s="12" t="s">
        <v>3</v>
      </c>
      <c r="M3" s="54" t="s">
        <v>75</v>
      </c>
      <c r="N3" s="12" t="s">
        <v>6</v>
      </c>
      <c r="O3" s="12" t="s">
        <v>3</v>
      </c>
      <c r="P3" s="54" t="s">
        <v>75</v>
      </c>
      <c r="Q3" s="12" t="s">
        <v>7</v>
      </c>
      <c r="R3" s="12" t="s">
        <v>3</v>
      </c>
      <c r="S3" s="54" t="s">
        <v>75</v>
      </c>
      <c r="T3" s="12" t="s">
        <v>8</v>
      </c>
      <c r="U3" s="12" t="s">
        <v>3</v>
      </c>
      <c r="V3" s="54" t="s">
        <v>75</v>
      </c>
      <c r="W3" s="12" t="s">
        <v>9</v>
      </c>
      <c r="X3" s="12" t="s">
        <v>10</v>
      </c>
      <c r="Y3" s="12" t="s">
        <v>76</v>
      </c>
      <c r="Z3" s="12" t="s">
        <v>11</v>
      </c>
      <c r="AA3" s="12"/>
      <c r="AB3" s="39"/>
      <c r="AC3" s="7" t="s">
        <v>12</v>
      </c>
      <c r="AD3" s="7"/>
      <c r="AE3" s="7"/>
      <c r="AF3" s="12" t="s">
        <v>2</v>
      </c>
      <c r="AG3" s="12" t="s">
        <v>3</v>
      </c>
      <c r="AH3" s="54" t="s">
        <v>75</v>
      </c>
      <c r="AI3" s="12" t="s">
        <v>4</v>
      </c>
      <c r="AJ3" s="12" t="s">
        <v>3</v>
      </c>
      <c r="AK3" s="54" t="s">
        <v>75</v>
      </c>
      <c r="AL3" s="12" t="s">
        <v>5</v>
      </c>
      <c r="AM3" s="12" t="s">
        <v>3</v>
      </c>
      <c r="AN3" s="54" t="s">
        <v>75</v>
      </c>
      <c r="AO3" s="12" t="s">
        <v>6</v>
      </c>
      <c r="AP3" s="12" t="s">
        <v>3</v>
      </c>
      <c r="AQ3" s="54" t="s">
        <v>75</v>
      </c>
      <c r="AR3" s="12" t="s">
        <v>7</v>
      </c>
      <c r="AS3" s="12" t="s">
        <v>3</v>
      </c>
      <c r="AT3" s="54" t="s">
        <v>75</v>
      </c>
      <c r="AU3" s="12" t="s">
        <v>8</v>
      </c>
      <c r="AV3" s="7" t="s">
        <v>3</v>
      </c>
      <c r="AW3" s="62" t="s">
        <v>75</v>
      </c>
      <c r="AX3" s="12" t="s">
        <v>9</v>
      </c>
      <c r="AY3" s="12" t="s">
        <v>10</v>
      </c>
      <c r="AZ3" s="12" t="s">
        <v>76</v>
      </c>
      <c r="BA3" s="12" t="s">
        <v>11</v>
      </c>
      <c r="BB3" s="165"/>
    </row>
    <row r="4" spans="1:54" ht="32.25" customHeight="1" x14ac:dyDescent="0.25">
      <c r="A4" s="34"/>
      <c r="B4" s="47"/>
      <c r="C4" s="45" t="s">
        <v>13</v>
      </c>
      <c r="D4" s="22" t="s">
        <v>14</v>
      </c>
      <c r="E4" s="17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76"/>
      <c r="AA4" s="173"/>
      <c r="AB4" s="40"/>
      <c r="AC4" s="23"/>
      <c r="AD4" s="45" t="s">
        <v>13</v>
      </c>
      <c r="AE4" s="25" t="s">
        <v>15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24"/>
      <c r="AZ4" s="24"/>
      <c r="BA4" s="24"/>
      <c r="BB4" s="165"/>
    </row>
    <row r="5" spans="1:54" ht="21.95" customHeight="1" x14ac:dyDescent="0.2">
      <c r="A5" s="172" t="s">
        <v>16</v>
      </c>
      <c r="B5" s="57" t="str">
        <f>PAYMENTS!B5</f>
        <v>TEAM NAME TOG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155">
        <f>SUM(E6+H6+K6+N6+Q6+E7+H7+K7+N7+Q7+T5+T6+T7)</f>
        <v>1787</v>
      </c>
      <c r="Y5" s="161">
        <f>SUM(G6+G7+J6+J7+M6+M7+P6+P7+S6+S7+V6+V7)</f>
        <v>11</v>
      </c>
      <c r="Z5" s="158">
        <f>SUM(W6+W7)</f>
        <v>2531</v>
      </c>
      <c r="AA5" s="173"/>
      <c r="AB5" s="168" t="s">
        <v>17</v>
      </c>
      <c r="AC5" s="57" t="str">
        <f>PAYMENTS!I5</f>
        <v>TEAM NAME Richlas</v>
      </c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1"/>
      <c r="AY5" s="145">
        <f>AF6+AF7+AI6+AI7+AL6+AL7+AO6+AO7+AR6+AR7+AU6+AU7</f>
        <v>1952</v>
      </c>
      <c r="AZ5" s="161">
        <f>SUM(AH6+AH7+AK6+AK7+AN6+AN7+AQ6+AQ7+AT6+AT7+AW6+AW7)</f>
        <v>16</v>
      </c>
      <c r="BA5" s="145">
        <f>AX6+AX7+AY5</f>
        <v>4324</v>
      </c>
      <c r="BB5" s="165"/>
    </row>
    <row r="6" spans="1:54" ht="21.95" customHeight="1" x14ac:dyDescent="0.2">
      <c r="A6" s="172"/>
      <c r="B6" s="27" t="str">
        <f>PAYMENTS!B6</f>
        <v>Dan Kirkwood</v>
      </c>
      <c r="C6" s="53">
        <v>158</v>
      </c>
      <c r="D6" s="53">
        <f>IF(C6&gt;='HANDICAP FORMUAL'!$D$3,0,INT('HANDICAP FORMUAL'!$J$3*('HANDICAP FORMUAL'!$D$3-' TEAM LINE UP - STAGE ONE'!C6)))</f>
        <v>63</v>
      </c>
      <c r="E6" s="44">
        <v>144</v>
      </c>
      <c r="F6" s="11">
        <f>D6</f>
        <v>63</v>
      </c>
      <c r="G6" s="118">
        <v>3</v>
      </c>
      <c r="H6" s="4">
        <v>173</v>
      </c>
      <c r="I6" s="4">
        <f>D6</f>
        <v>63</v>
      </c>
      <c r="J6" s="118">
        <v>4</v>
      </c>
      <c r="K6" s="4">
        <v>137</v>
      </c>
      <c r="L6" s="4">
        <f>D6</f>
        <v>63</v>
      </c>
      <c r="M6" s="118">
        <v>0</v>
      </c>
      <c r="N6" s="4">
        <v>157</v>
      </c>
      <c r="O6" s="4">
        <f>D6</f>
        <v>63</v>
      </c>
      <c r="P6" s="118">
        <v>2</v>
      </c>
      <c r="Q6" s="4">
        <v>173</v>
      </c>
      <c r="R6" s="4">
        <f>D6</f>
        <v>63</v>
      </c>
      <c r="S6" s="118">
        <v>2</v>
      </c>
      <c r="T6" s="4">
        <v>126</v>
      </c>
      <c r="U6" s="4">
        <f>D6</f>
        <v>63</v>
      </c>
      <c r="V6" s="118">
        <v>0</v>
      </c>
      <c r="W6" s="6">
        <f>U6+T6+R6+Q6+O6+N6+L6+K6+I6+H6+F6+E6</f>
        <v>1288</v>
      </c>
      <c r="X6" s="156"/>
      <c r="Y6" s="162"/>
      <c r="Z6" s="159"/>
      <c r="AA6" s="173"/>
      <c r="AB6" s="169"/>
      <c r="AC6" s="27" t="str">
        <f>PAYMENTS!I6</f>
        <v>Douglas Kernutt</v>
      </c>
      <c r="AD6" s="80">
        <v>218</v>
      </c>
      <c r="AE6" s="52">
        <f>IF(AD6&gt;='HANDICAP FORMUAL'!$D$3,0,INT('HANDICAP FORMUAL'!$J$3*('HANDICAP FORMUAL'!$D$3-' TEAM LINE UP - STAGE ONE'!AD6)))</f>
        <v>9</v>
      </c>
      <c r="AF6" s="6">
        <v>247</v>
      </c>
      <c r="AG6" s="6">
        <f t="shared" ref="AG6:AG37" si="0">AE6</f>
        <v>9</v>
      </c>
      <c r="AH6" s="61">
        <v>4</v>
      </c>
      <c r="AI6" s="6">
        <v>150</v>
      </c>
      <c r="AJ6" s="6">
        <f t="shared" ref="AJ6:AJ37" si="1">AE6</f>
        <v>9</v>
      </c>
      <c r="AK6" s="61">
        <v>5</v>
      </c>
      <c r="AL6" s="6">
        <v>173</v>
      </c>
      <c r="AM6" s="6">
        <f t="shared" ref="AM6:AM37" si="2">AE6</f>
        <v>9</v>
      </c>
      <c r="AN6" s="61">
        <v>4</v>
      </c>
      <c r="AO6" s="6">
        <v>191</v>
      </c>
      <c r="AP6" s="6">
        <f>AE6</f>
        <v>9</v>
      </c>
      <c r="AQ6" s="61">
        <v>0</v>
      </c>
      <c r="AR6" s="6">
        <v>168</v>
      </c>
      <c r="AS6" s="6">
        <f>AE6</f>
        <v>9</v>
      </c>
      <c r="AT6" s="61">
        <v>3</v>
      </c>
      <c r="AU6" s="6">
        <v>135</v>
      </c>
      <c r="AV6" s="6">
        <f>AE6</f>
        <v>9</v>
      </c>
      <c r="AW6" s="61">
        <v>0</v>
      </c>
      <c r="AX6" s="6">
        <f>AF6+AG6+AI6+AJ6+AL6+AM6+AO6+AP6+AR6+AS6+AU6+AV6</f>
        <v>1118</v>
      </c>
      <c r="AY6" s="146"/>
      <c r="AZ6" s="162"/>
      <c r="BA6" s="146"/>
      <c r="BB6" s="165"/>
    </row>
    <row r="7" spans="1:54" ht="21.95" customHeight="1" x14ac:dyDescent="0.2">
      <c r="A7" s="172"/>
      <c r="B7" s="27" t="str">
        <f>PAYMENTS!B7</f>
        <v>Jon Hartnett</v>
      </c>
      <c r="C7" s="53">
        <v>160</v>
      </c>
      <c r="D7" s="53">
        <f>IF(C7&gt;='HANDICAP FORMUAL'!$D$3,0,INT('HANDICAP FORMUAL'!$J$3*('HANDICAP FORMUAL'!$D$3-' TEAM LINE UP - STAGE ONE'!C7)))</f>
        <v>61</v>
      </c>
      <c r="E7" s="44">
        <v>137</v>
      </c>
      <c r="F7" s="11">
        <f>D7</f>
        <v>61</v>
      </c>
      <c r="G7" s="118"/>
      <c r="H7" s="4">
        <v>200</v>
      </c>
      <c r="I7" s="4">
        <f>D7</f>
        <v>61</v>
      </c>
      <c r="J7" s="118"/>
      <c r="K7" s="4">
        <v>115</v>
      </c>
      <c r="L7" s="4">
        <f>D7</f>
        <v>61</v>
      </c>
      <c r="M7" s="118"/>
      <c r="N7" s="4">
        <v>123</v>
      </c>
      <c r="O7" s="4">
        <f>D7</f>
        <v>61</v>
      </c>
      <c r="P7" s="118"/>
      <c r="Q7" s="4">
        <v>177</v>
      </c>
      <c r="R7" s="4">
        <f>D7</f>
        <v>61</v>
      </c>
      <c r="S7" s="118"/>
      <c r="T7" s="4">
        <v>125</v>
      </c>
      <c r="U7" s="4">
        <f>D7</f>
        <v>61</v>
      </c>
      <c r="V7" s="118"/>
      <c r="W7" s="6">
        <f>U7+T7+R7+Q7+O7+N7+L7+K7+I7+H7+F7+E7</f>
        <v>1243</v>
      </c>
      <c r="X7" s="157"/>
      <c r="Y7" s="163"/>
      <c r="Z7" s="160"/>
      <c r="AA7" s="173"/>
      <c r="AB7" s="170"/>
      <c r="AC7" s="27" t="str">
        <f>PAYMENTS!I7</f>
        <v>Richard Seow</v>
      </c>
      <c r="AD7" s="52">
        <v>160</v>
      </c>
      <c r="AE7" s="52">
        <f>IF(AD7&gt;='HANDICAP FORMUAL'!$D$3,0,INT('HANDICAP FORMUAL'!$J$3*('HANDICAP FORMUAL'!$D$3-' TEAM LINE UP - STAGE ONE'!AD7)))</f>
        <v>61</v>
      </c>
      <c r="AF7" s="6">
        <v>128</v>
      </c>
      <c r="AG7" s="6">
        <f t="shared" si="0"/>
        <v>61</v>
      </c>
      <c r="AH7" s="61"/>
      <c r="AI7" s="6">
        <v>180</v>
      </c>
      <c r="AJ7" s="6">
        <f t="shared" si="1"/>
        <v>61</v>
      </c>
      <c r="AK7" s="61"/>
      <c r="AL7" s="6">
        <v>144</v>
      </c>
      <c r="AM7" s="6">
        <f t="shared" si="2"/>
        <v>61</v>
      </c>
      <c r="AN7" s="61"/>
      <c r="AO7" s="6">
        <v>141</v>
      </c>
      <c r="AP7" s="6">
        <f>AE7</f>
        <v>61</v>
      </c>
      <c r="AQ7" s="61"/>
      <c r="AR7" s="6">
        <v>124</v>
      </c>
      <c r="AS7" s="6">
        <f>AE7</f>
        <v>61</v>
      </c>
      <c r="AT7" s="61"/>
      <c r="AU7" s="6">
        <v>171</v>
      </c>
      <c r="AV7" s="6">
        <f>AE7</f>
        <v>61</v>
      </c>
      <c r="AW7" s="61"/>
      <c r="AX7" s="6">
        <f>AF7+AG7+AI7+AJ7+AL7+AM7+AO7+AP7+AR7+AS7+AU7+AV7</f>
        <v>1254</v>
      </c>
      <c r="AY7" s="147"/>
      <c r="AZ7" s="163"/>
      <c r="BA7" s="147"/>
      <c r="BB7" s="165"/>
    </row>
    <row r="8" spans="1:54" s="5" customFormat="1" ht="21.95" customHeight="1" x14ac:dyDescent="0.2">
      <c r="A8" s="171" t="s">
        <v>19</v>
      </c>
      <c r="B8" s="60" t="str">
        <f>PAYMENTS!B8</f>
        <v>TEAM NAME ANARCHY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  <c r="X8" s="155">
        <f>SUM(E9+H9+K9+N9+Q9+E10+H10+K10+N10+Q10+T8+T9+T10)</f>
        <v>1984</v>
      </c>
      <c r="Y8" s="161">
        <f>SUM(G9+G10+J9+J10+M9+M10+P9+P10+S9+S10+V9+V10)</f>
        <v>16</v>
      </c>
      <c r="Z8" s="158">
        <f>SUM(W9+W10)</f>
        <v>2296</v>
      </c>
      <c r="AA8" s="173"/>
      <c r="AB8" s="152" t="s">
        <v>20</v>
      </c>
      <c r="AC8" s="60" t="str">
        <f>PAYMENTS!I8</f>
        <v>TEAM NAME Strike Squad</v>
      </c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9"/>
      <c r="AY8" s="145">
        <f>AF9+AF10+AI9+AI10+AL9+AL10+AO9+AO10+AR9+AR10+AU9+AU10</f>
        <v>1496</v>
      </c>
      <c r="AZ8" s="161">
        <f>SUM(AH9+AH10+AK9+AK10+AN9+AN10+AQ9+AQ10+AT9+AT10+AW9+AW10)</f>
        <v>22</v>
      </c>
      <c r="BA8" s="145">
        <f>AX9+AX10+AY8</f>
        <v>4378</v>
      </c>
      <c r="BB8" s="165"/>
    </row>
    <row r="9" spans="1:54" s="5" customFormat="1" ht="21.95" customHeight="1" x14ac:dyDescent="0.2">
      <c r="A9" s="171"/>
      <c r="B9" s="14" t="str">
        <f>PAYMENTS!B9</f>
        <v>Joshua Ferster</v>
      </c>
      <c r="C9" s="48">
        <v>185</v>
      </c>
      <c r="D9" s="48">
        <f>IF(C9&gt;='HANDICAP FORMUAL'!$D$3,0,INT('HANDICAP FORMUAL'!$J$3*('HANDICAP FORMUAL'!$D$3-' TEAM LINE UP - STAGE ONE'!C9)))</f>
        <v>38</v>
      </c>
      <c r="E9" s="11">
        <v>166</v>
      </c>
      <c r="F9" s="11">
        <f>D9</f>
        <v>38</v>
      </c>
      <c r="G9" s="118">
        <v>3</v>
      </c>
      <c r="H9" s="11">
        <v>129</v>
      </c>
      <c r="I9" s="11">
        <f>D9</f>
        <v>38</v>
      </c>
      <c r="J9" s="118">
        <v>0</v>
      </c>
      <c r="K9" s="11">
        <v>126</v>
      </c>
      <c r="L9" s="11">
        <f>D9</f>
        <v>38</v>
      </c>
      <c r="M9" s="118">
        <v>2</v>
      </c>
      <c r="N9" s="11">
        <v>180</v>
      </c>
      <c r="O9" s="11">
        <f>D9</f>
        <v>38</v>
      </c>
      <c r="P9" s="118">
        <v>3</v>
      </c>
      <c r="Q9" s="11">
        <v>149</v>
      </c>
      <c r="R9" s="11">
        <f>D9</f>
        <v>38</v>
      </c>
      <c r="S9" s="118">
        <v>3</v>
      </c>
      <c r="T9" s="11">
        <v>246</v>
      </c>
      <c r="U9" s="11">
        <f>D9</f>
        <v>38</v>
      </c>
      <c r="V9" s="118">
        <v>5</v>
      </c>
      <c r="W9" s="6">
        <f>U9+T9+R9+Q9+O9+N9+L9+K9+I9+H9+F9+E9</f>
        <v>1224</v>
      </c>
      <c r="X9" s="156"/>
      <c r="Y9" s="162"/>
      <c r="Z9" s="159"/>
      <c r="AA9" s="173"/>
      <c r="AB9" s="153"/>
      <c r="AC9" s="14" t="str">
        <f>PAYMENTS!I9</f>
        <v>Joshua Bailey</v>
      </c>
      <c r="AD9" s="52">
        <v>112</v>
      </c>
      <c r="AE9" s="52">
        <f>IF(AD9&gt;='HANDICAP FORMUAL'!$D$3,0,INT('HANDICAP FORMUAL'!$J$3*('HANDICAP FORMUAL'!$D$3-' TEAM LINE UP - STAGE ONE'!AD9)))</f>
        <v>104</v>
      </c>
      <c r="AF9" s="6">
        <v>123</v>
      </c>
      <c r="AG9" s="6">
        <f t="shared" si="0"/>
        <v>104</v>
      </c>
      <c r="AH9" s="61">
        <v>2</v>
      </c>
      <c r="AI9" s="6">
        <v>136</v>
      </c>
      <c r="AJ9" s="6">
        <f t="shared" si="1"/>
        <v>104</v>
      </c>
      <c r="AK9" s="61">
        <v>5</v>
      </c>
      <c r="AL9" s="6">
        <v>164</v>
      </c>
      <c r="AM9" s="6">
        <f t="shared" si="2"/>
        <v>104</v>
      </c>
      <c r="AN9" s="61">
        <v>4</v>
      </c>
      <c r="AO9" s="6">
        <v>155</v>
      </c>
      <c r="AP9" s="6">
        <f>AE9</f>
        <v>104</v>
      </c>
      <c r="AQ9" s="61">
        <v>5</v>
      </c>
      <c r="AR9" s="6">
        <v>132</v>
      </c>
      <c r="AS9" s="6">
        <f>AE9</f>
        <v>104</v>
      </c>
      <c r="AT9" s="61">
        <v>3</v>
      </c>
      <c r="AU9" s="6">
        <v>126</v>
      </c>
      <c r="AV9" s="6">
        <f>AE9</f>
        <v>104</v>
      </c>
      <c r="AW9" s="61">
        <v>3</v>
      </c>
      <c r="AX9" s="6">
        <f>AF9+AG9+AI9+AJ9+AL9+AM9+AO9+AP9+AR9+AS9+AU9+AV9</f>
        <v>1460</v>
      </c>
      <c r="AY9" s="146"/>
      <c r="AZ9" s="162"/>
      <c r="BA9" s="146"/>
      <c r="BB9" s="165"/>
    </row>
    <row r="10" spans="1:54" s="5" customFormat="1" ht="21.95" customHeight="1" x14ac:dyDescent="0.2">
      <c r="A10" s="171"/>
      <c r="B10" s="14" t="str">
        <f>PAYMENTS!B10</f>
        <v>Andrew Savage</v>
      </c>
      <c r="C10" s="48">
        <v>212</v>
      </c>
      <c r="D10" s="48">
        <f>IF(C10&gt;='HANDICAP FORMUAL'!$D$3,0,INT('HANDICAP FORMUAL'!$J$3*('HANDICAP FORMUAL'!$D$3-' TEAM LINE UP - STAGE ONE'!C10)))</f>
        <v>14</v>
      </c>
      <c r="E10" s="11">
        <v>133</v>
      </c>
      <c r="F10" s="11">
        <f>D10</f>
        <v>14</v>
      </c>
      <c r="G10" s="118"/>
      <c r="H10" s="11">
        <v>182</v>
      </c>
      <c r="I10" s="11">
        <f>D10</f>
        <v>14</v>
      </c>
      <c r="J10" s="118"/>
      <c r="K10" s="11">
        <v>227</v>
      </c>
      <c r="L10" s="11">
        <f>D10</f>
        <v>14</v>
      </c>
      <c r="M10" s="118"/>
      <c r="N10" s="11">
        <v>129</v>
      </c>
      <c r="O10" s="11">
        <f>D10</f>
        <v>14</v>
      </c>
      <c r="P10" s="118"/>
      <c r="Q10" s="11">
        <v>147</v>
      </c>
      <c r="R10" s="11">
        <f>D10</f>
        <v>14</v>
      </c>
      <c r="S10" s="118"/>
      <c r="T10" s="11">
        <v>170</v>
      </c>
      <c r="U10" s="11">
        <f>D10</f>
        <v>14</v>
      </c>
      <c r="V10" s="118"/>
      <c r="W10" s="6">
        <f>U10+T10+R10+Q10+O10+N10+L10+K10+I10+H10+F10+E10</f>
        <v>1072</v>
      </c>
      <c r="X10" s="157"/>
      <c r="Y10" s="163"/>
      <c r="Z10" s="160"/>
      <c r="AA10" s="173"/>
      <c r="AB10" s="154"/>
      <c r="AC10" s="14" t="str">
        <f>PAYMENTS!I10</f>
        <v>Max Holden</v>
      </c>
      <c r="AD10" s="52">
        <v>86</v>
      </c>
      <c r="AE10" s="52">
        <f>IF(AD10&gt;='HANDICAP FORMUAL'!$D$3,0,INT('HANDICAP FORMUAL'!$J$3*('HANDICAP FORMUAL'!$D$3-' TEAM LINE UP - STAGE ONE'!AD10)))</f>
        <v>127</v>
      </c>
      <c r="AF10" s="6">
        <v>100</v>
      </c>
      <c r="AG10" s="6">
        <f t="shared" si="0"/>
        <v>127</v>
      </c>
      <c r="AH10" s="61"/>
      <c r="AI10" s="6">
        <v>102</v>
      </c>
      <c r="AJ10" s="6">
        <f t="shared" si="1"/>
        <v>127</v>
      </c>
      <c r="AK10" s="61"/>
      <c r="AL10" s="6">
        <v>114</v>
      </c>
      <c r="AM10" s="6">
        <f t="shared" si="2"/>
        <v>127</v>
      </c>
      <c r="AN10" s="61"/>
      <c r="AO10" s="6">
        <v>115</v>
      </c>
      <c r="AP10" s="6">
        <f>AE10</f>
        <v>127</v>
      </c>
      <c r="AQ10" s="61"/>
      <c r="AR10" s="6">
        <v>107</v>
      </c>
      <c r="AS10" s="6">
        <f>AE10</f>
        <v>127</v>
      </c>
      <c r="AT10" s="61"/>
      <c r="AU10" s="6">
        <v>122</v>
      </c>
      <c r="AV10" s="6">
        <f>AE10</f>
        <v>127</v>
      </c>
      <c r="AW10" s="61"/>
      <c r="AX10" s="6">
        <f>AF10+AG10+AI10+AJ10+AL10+AM10+AO10+AP10+AR10+AS10+AU10+AV10</f>
        <v>1422</v>
      </c>
      <c r="AY10" s="147"/>
      <c r="AZ10" s="163"/>
      <c r="BA10" s="147"/>
      <c r="BB10" s="165"/>
    </row>
    <row r="11" spans="1:54" ht="21.95" customHeight="1" x14ac:dyDescent="0.2">
      <c r="A11" s="172" t="s">
        <v>21</v>
      </c>
      <c r="B11" s="57" t="str">
        <f>PAYMENTS!B11</f>
        <v>TEAM NAME Double Trouble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  <c r="X11" s="155">
        <f>SUM(E11+H11+K11+N11+Q11+T11+E12+H12+K12+N12+Q12+E13+H13+K13+N13+Q13+T11+T12+T13)</f>
        <v>1868</v>
      </c>
      <c r="Y11" s="161">
        <f>SUM(G12+G13+J12+J13+M12+M13+P12+P13+S12+S13+V12+V13)</f>
        <v>12</v>
      </c>
      <c r="Z11" s="158">
        <f>SUM(W12+W13)</f>
        <v>2342</v>
      </c>
      <c r="AA11" s="173"/>
      <c r="AB11" s="168" t="s">
        <v>22</v>
      </c>
      <c r="AC11" s="57" t="str">
        <f>PAYMENTS!I11</f>
        <v>TEAM NAME Carebears</v>
      </c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9"/>
      <c r="AY11" s="145">
        <f>AF12+AF13+AI12+AI13+AL12+AL13+AO12+AO13+AR12+AR13+AU12+AU13</f>
        <v>1657</v>
      </c>
      <c r="AZ11" s="161">
        <f>SUM(AH12+AH13+AK12+AK13+AN12+AN13+AQ12+AQ13+AT12+AT13+AW12+AW13)</f>
        <v>14</v>
      </c>
      <c r="BA11" s="145">
        <f>AX12+AX13+AY11</f>
        <v>4199</v>
      </c>
      <c r="BB11" s="165"/>
    </row>
    <row r="12" spans="1:54" ht="21.95" customHeight="1" x14ac:dyDescent="0.2">
      <c r="A12" s="172"/>
      <c r="B12" s="27" t="str">
        <f>PAYMENTS!B12</f>
        <v>Christine Voigt</v>
      </c>
      <c r="C12" s="48">
        <v>163</v>
      </c>
      <c r="D12" s="48">
        <f>IF(C12&gt;='HANDICAP FORMUAL'!$D$3,0,INT('HANDICAP FORMUAL'!$J$3*('HANDICAP FORMUAL'!$D$3-' TEAM LINE UP - STAGE ONE'!C12)))</f>
        <v>58</v>
      </c>
      <c r="E12" s="4">
        <v>127</v>
      </c>
      <c r="F12" s="4">
        <f>D12</f>
        <v>58</v>
      </c>
      <c r="G12" s="118">
        <v>1</v>
      </c>
      <c r="H12" s="4">
        <v>147</v>
      </c>
      <c r="I12" s="4">
        <f>D12</f>
        <v>58</v>
      </c>
      <c r="J12" s="118">
        <v>2</v>
      </c>
      <c r="K12" s="4">
        <v>166</v>
      </c>
      <c r="L12" s="4">
        <f>D12</f>
        <v>58</v>
      </c>
      <c r="M12" s="118">
        <v>2</v>
      </c>
      <c r="N12" s="4">
        <v>121</v>
      </c>
      <c r="O12" s="4">
        <f>D12</f>
        <v>58</v>
      </c>
      <c r="P12" s="118">
        <v>2</v>
      </c>
      <c r="Q12" s="4">
        <v>157</v>
      </c>
      <c r="R12" s="4">
        <f>D12</f>
        <v>58</v>
      </c>
      <c r="S12" s="118">
        <v>1</v>
      </c>
      <c r="T12" s="4">
        <v>188</v>
      </c>
      <c r="U12" s="4">
        <f>D12</f>
        <v>58</v>
      </c>
      <c r="V12" s="118">
        <v>4</v>
      </c>
      <c r="W12" s="6">
        <f>U12+T12+R12+Q12+O12+N12+L12+K12+I12+H12+F12+E12</f>
        <v>1254</v>
      </c>
      <c r="X12" s="156"/>
      <c r="Y12" s="162"/>
      <c r="Z12" s="159"/>
      <c r="AA12" s="173"/>
      <c r="AB12" s="169"/>
      <c r="AC12" s="27" t="str">
        <f>PAYMENTS!I12</f>
        <v>Leah So</v>
      </c>
      <c r="AD12" s="52">
        <v>141</v>
      </c>
      <c r="AE12" s="52">
        <f>IF(AD12&gt;='HANDICAP FORMUAL'!$D$3,0,INT('HANDICAP FORMUAL'!$J$3*('HANDICAP FORMUAL'!$D$3-' TEAM LINE UP - STAGE ONE'!AD12)))</f>
        <v>78</v>
      </c>
      <c r="AF12" s="6">
        <v>135</v>
      </c>
      <c r="AG12" s="6">
        <f t="shared" si="0"/>
        <v>78</v>
      </c>
      <c r="AH12" s="61">
        <v>2</v>
      </c>
      <c r="AI12" s="6">
        <v>140</v>
      </c>
      <c r="AJ12" s="6">
        <v>3</v>
      </c>
      <c r="AK12" s="61">
        <v>3</v>
      </c>
      <c r="AL12" s="6">
        <v>82</v>
      </c>
      <c r="AM12" s="6">
        <f t="shared" si="2"/>
        <v>78</v>
      </c>
      <c r="AN12" s="61">
        <v>3</v>
      </c>
      <c r="AO12" s="6">
        <v>119</v>
      </c>
      <c r="AP12" s="6">
        <f>AE12</f>
        <v>78</v>
      </c>
      <c r="AQ12" s="61">
        <v>1</v>
      </c>
      <c r="AR12" s="6">
        <v>153</v>
      </c>
      <c r="AS12" s="6">
        <f>AE12</f>
        <v>78</v>
      </c>
      <c r="AT12" s="61">
        <v>2</v>
      </c>
      <c r="AU12" s="6">
        <v>181</v>
      </c>
      <c r="AV12" s="6">
        <f>AE12</f>
        <v>78</v>
      </c>
      <c r="AW12" s="61">
        <v>3</v>
      </c>
      <c r="AX12" s="6">
        <f>AF12+AG12+AI12+AJ12+AL12+AM12+AO12+AP12+AR12+AS12+AU12+AV12</f>
        <v>1203</v>
      </c>
      <c r="AY12" s="146"/>
      <c r="AZ12" s="162"/>
      <c r="BA12" s="146"/>
      <c r="BB12" s="165"/>
    </row>
    <row r="13" spans="1:54" ht="21.95" customHeight="1" x14ac:dyDescent="0.2">
      <c r="A13" s="172"/>
      <c r="B13" s="27" t="str">
        <f>PAYMENTS!B13</f>
        <v>George A</v>
      </c>
      <c r="C13" s="48">
        <v>204</v>
      </c>
      <c r="D13" s="48">
        <f>IF(C13&gt;='HANDICAP FORMUAL'!$D$3,0,INT('HANDICAP FORMUAL'!$J$3*('HANDICAP FORMUAL'!$D$3-' TEAM LINE UP - STAGE ONE'!C13)))</f>
        <v>21</v>
      </c>
      <c r="E13" s="4">
        <v>153</v>
      </c>
      <c r="F13" s="4">
        <f>D13</f>
        <v>21</v>
      </c>
      <c r="G13" s="118"/>
      <c r="H13" s="4">
        <v>203</v>
      </c>
      <c r="I13" s="4">
        <f>D13</f>
        <v>21</v>
      </c>
      <c r="J13" s="118"/>
      <c r="K13" s="4">
        <v>160</v>
      </c>
      <c r="L13" s="4">
        <f>D13</f>
        <v>21</v>
      </c>
      <c r="M13" s="118"/>
      <c r="N13" s="4">
        <v>143</v>
      </c>
      <c r="O13" s="4">
        <f>D13</f>
        <v>21</v>
      </c>
      <c r="P13" s="118"/>
      <c r="Q13" s="4">
        <v>150</v>
      </c>
      <c r="R13" s="4">
        <f>D13</f>
        <v>21</v>
      </c>
      <c r="S13" s="118"/>
      <c r="T13" s="4">
        <v>153</v>
      </c>
      <c r="U13" s="4">
        <f>D13</f>
        <v>21</v>
      </c>
      <c r="V13" s="118"/>
      <c r="W13" s="6">
        <f>U13+T13+R13+Q13+O13+N13+L13+K13+I13+H13+F13+E13</f>
        <v>1088</v>
      </c>
      <c r="X13" s="157"/>
      <c r="Y13" s="163"/>
      <c r="Z13" s="160"/>
      <c r="AA13" s="173"/>
      <c r="AB13" s="170"/>
      <c r="AC13" s="27" t="str">
        <f>PAYMENTS!I13</f>
        <v>Christopher So</v>
      </c>
      <c r="AD13" s="52">
        <v>136</v>
      </c>
      <c r="AE13" s="52">
        <f>IF(AD13&gt;='HANDICAP FORMUAL'!$D$3,0,INT('HANDICAP FORMUAL'!$J$3*('HANDICAP FORMUAL'!$D$3-' TEAM LINE UP - STAGE ONE'!AD13)))</f>
        <v>82</v>
      </c>
      <c r="AF13" s="6">
        <v>135</v>
      </c>
      <c r="AG13" s="6">
        <f t="shared" si="0"/>
        <v>82</v>
      </c>
      <c r="AH13" s="61"/>
      <c r="AI13" s="6">
        <v>164</v>
      </c>
      <c r="AJ13" s="6">
        <f t="shared" si="1"/>
        <v>82</v>
      </c>
      <c r="AK13" s="61"/>
      <c r="AL13" s="6">
        <v>125</v>
      </c>
      <c r="AM13" s="6">
        <f t="shared" si="2"/>
        <v>82</v>
      </c>
      <c r="AN13" s="61"/>
      <c r="AO13" s="6">
        <v>112</v>
      </c>
      <c r="AP13" s="6">
        <f>AE13</f>
        <v>82</v>
      </c>
      <c r="AQ13" s="61"/>
      <c r="AR13" s="6">
        <v>135</v>
      </c>
      <c r="AS13" s="6">
        <f>AE13</f>
        <v>82</v>
      </c>
      <c r="AT13" s="61"/>
      <c r="AU13" s="6">
        <v>176</v>
      </c>
      <c r="AV13" s="6">
        <f>AE13</f>
        <v>82</v>
      </c>
      <c r="AW13" s="61"/>
      <c r="AX13" s="6">
        <f>AF13+AG13+AI13+AJ13+AL13+AM13+AO13+AP13+AR13+AS13+AU13+AV13</f>
        <v>1339</v>
      </c>
      <c r="AY13" s="147"/>
      <c r="AZ13" s="163"/>
      <c r="BA13" s="147"/>
      <c r="BB13" s="165"/>
    </row>
    <row r="14" spans="1:54" s="5" customFormat="1" ht="21.95" customHeight="1" x14ac:dyDescent="0.2">
      <c r="A14" s="171" t="s">
        <v>24</v>
      </c>
      <c r="B14" s="60" t="str">
        <f>PAYMENTS!B14</f>
        <v>TEAM NAME Split Ends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  <c r="X14" s="155">
        <f>SUM(E14+H14+K14+N14+Q14+T14+E15+H15+K15+N15+Q15+E16+H16+K16+N16+Q16+T14+T15+T16)</f>
        <v>1957</v>
      </c>
      <c r="Y14" s="161">
        <f>SUM(G15+G16+J15+J16+M15+M16+P15+P16+S15+S16+V15+V16)</f>
        <v>25</v>
      </c>
      <c r="Z14" s="158">
        <f>SUM(W15+W16)</f>
        <v>2521</v>
      </c>
      <c r="AA14" s="173"/>
      <c r="AB14" s="152" t="s">
        <v>23</v>
      </c>
      <c r="AC14" s="60" t="str">
        <f>PAYMENTS!I14</f>
        <v>TEAM NAME Britannia</v>
      </c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9"/>
      <c r="AY14" s="145">
        <f>AF15+AF16+AI15+AI16+AL15+AL16+AO15+AO16+AR15+AR16+AU15+AU16</f>
        <v>2140</v>
      </c>
      <c r="AZ14" s="161">
        <f>SUM(AH15+AH16+AK15+AK16+AN15+AN16+AQ15+AQ16+AT15+AT16+AW15+AW16)</f>
        <v>19.5</v>
      </c>
      <c r="BA14" s="145">
        <f>AX15+AX16+AY14</f>
        <v>4832</v>
      </c>
      <c r="BB14" s="165"/>
    </row>
    <row r="15" spans="1:54" s="5" customFormat="1" ht="21.95" customHeight="1" x14ac:dyDescent="0.2">
      <c r="A15" s="171"/>
      <c r="B15" s="14" t="str">
        <f>PAYMENTS!B15</f>
        <v>Tahnee Ridley</v>
      </c>
      <c r="C15" s="48">
        <v>161</v>
      </c>
      <c r="D15" s="48">
        <f>IF(C15&gt;='HANDICAP FORMUAL'!$D$3,0,INT('HANDICAP FORMUAL'!$J$3*('HANDICAP FORMUAL'!$D$3-' TEAM LINE UP - STAGE ONE'!C15)))</f>
        <v>60</v>
      </c>
      <c r="E15" s="11">
        <v>155</v>
      </c>
      <c r="F15" s="11">
        <f>D15</f>
        <v>60</v>
      </c>
      <c r="G15" s="118">
        <v>5</v>
      </c>
      <c r="H15" s="11">
        <v>157</v>
      </c>
      <c r="I15" s="11">
        <f>D15</f>
        <v>60</v>
      </c>
      <c r="J15" s="118">
        <v>3</v>
      </c>
      <c r="K15" s="11">
        <v>160</v>
      </c>
      <c r="L15" s="11">
        <f>D15</f>
        <v>60</v>
      </c>
      <c r="M15" s="118">
        <v>4</v>
      </c>
      <c r="N15" s="11">
        <v>142</v>
      </c>
      <c r="O15" s="11">
        <f>D15</f>
        <v>60</v>
      </c>
      <c r="P15" s="118">
        <v>3</v>
      </c>
      <c r="Q15" s="11">
        <v>135</v>
      </c>
      <c r="R15" s="11">
        <f>D15</f>
        <v>60</v>
      </c>
      <c r="S15" s="118">
        <v>4</v>
      </c>
      <c r="T15" s="11">
        <v>143</v>
      </c>
      <c r="U15" s="11">
        <f>D15</f>
        <v>60</v>
      </c>
      <c r="V15" s="118">
        <v>6</v>
      </c>
      <c r="W15" s="6">
        <f>U15+T15+R15+Q15+O15+N15+L15+K15+I15+H15+F15+E15</f>
        <v>1252</v>
      </c>
      <c r="X15" s="156"/>
      <c r="Y15" s="162"/>
      <c r="Z15" s="159"/>
      <c r="AA15" s="173"/>
      <c r="AB15" s="153"/>
      <c r="AC15" s="14" t="str">
        <f>PAYMENTS!I15</f>
        <v>Neil Robinson</v>
      </c>
      <c r="AD15" s="52">
        <v>159</v>
      </c>
      <c r="AE15" s="52">
        <f>IF(AD15&gt;='HANDICAP FORMUAL'!$D$3,0,INT('HANDICAP FORMUAL'!$J$3*('HANDICAP FORMUAL'!$D$3-' TEAM LINE UP - STAGE ONE'!AD15)))</f>
        <v>62</v>
      </c>
      <c r="AF15" s="6">
        <v>137</v>
      </c>
      <c r="AG15" s="6">
        <f t="shared" si="0"/>
        <v>62</v>
      </c>
      <c r="AH15" s="61">
        <v>4</v>
      </c>
      <c r="AI15" s="6">
        <v>165</v>
      </c>
      <c r="AJ15" s="6">
        <f t="shared" si="1"/>
        <v>62</v>
      </c>
      <c r="AK15" s="61">
        <v>2</v>
      </c>
      <c r="AL15" s="6">
        <v>139</v>
      </c>
      <c r="AM15" s="6">
        <f t="shared" si="2"/>
        <v>62</v>
      </c>
      <c r="AN15" s="61">
        <v>2.5</v>
      </c>
      <c r="AO15" s="6">
        <v>201</v>
      </c>
      <c r="AP15" s="6">
        <f>AE15</f>
        <v>62</v>
      </c>
      <c r="AQ15" s="61">
        <v>4</v>
      </c>
      <c r="AR15" s="6">
        <v>160</v>
      </c>
      <c r="AS15" s="6">
        <f>AE15</f>
        <v>62</v>
      </c>
      <c r="AT15" s="61">
        <v>1</v>
      </c>
      <c r="AU15" s="6">
        <v>173</v>
      </c>
      <c r="AV15" s="6">
        <f>AE15</f>
        <v>62</v>
      </c>
      <c r="AW15" s="61">
        <v>6</v>
      </c>
      <c r="AX15" s="6">
        <f>AF15+AG15+AI15+AJ15+AL15+AM15+AO15+AP15+AR15+AS15+AU15+AV15</f>
        <v>1347</v>
      </c>
      <c r="AY15" s="146"/>
      <c r="AZ15" s="162"/>
      <c r="BA15" s="146"/>
      <c r="BB15" s="165"/>
    </row>
    <row r="16" spans="1:54" s="5" customFormat="1" ht="21.95" customHeight="1" x14ac:dyDescent="0.2">
      <c r="A16" s="171"/>
      <c r="B16" s="14" t="str">
        <f>PAYMENTS!B16</f>
        <v>Clint Van Niekerk</v>
      </c>
      <c r="C16" s="48">
        <v>190</v>
      </c>
      <c r="D16" s="48">
        <f>IF(C16&gt;='HANDICAP FORMUAL'!$D$3,0,INT('HANDICAP FORMUAL'!$J$3*('HANDICAP FORMUAL'!$D$3-' TEAM LINE UP - STAGE ONE'!C16)))</f>
        <v>34</v>
      </c>
      <c r="E16" s="11">
        <v>147</v>
      </c>
      <c r="F16" s="11">
        <f>D16</f>
        <v>34</v>
      </c>
      <c r="G16" s="118"/>
      <c r="H16" s="11">
        <v>121</v>
      </c>
      <c r="I16" s="11">
        <f>D16</f>
        <v>34</v>
      </c>
      <c r="J16" s="118"/>
      <c r="K16" s="11">
        <v>191</v>
      </c>
      <c r="L16" s="11">
        <f>D16</f>
        <v>34</v>
      </c>
      <c r="M16" s="118"/>
      <c r="N16" s="11">
        <v>193</v>
      </c>
      <c r="O16" s="11">
        <f>D16</f>
        <v>34</v>
      </c>
      <c r="P16" s="118"/>
      <c r="Q16" s="11">
        <v>245</v>
      </c>
      <c r="R16" s="11">
        <f>D16</f>
        <v>34</v>
      </c>
      <c r="S16" s="118"/>
      <c r="T16" s="11">
        <v>168</v>
      </c>
      <c r="U16" s="11">
        <f>D16</f>
        <v>34</v>
      </c>
      <c r="V16" s="118"/>
      <c r="W16" s="6">
        <f>U16+T16+R16+Q16+O16+N16+L16+K16+I16+H16+F16+E16</f>
        <v>1269</v>
      </c>
      <c r="X16" s="157"/>
      <c r="Y16" s="163"/>
      <c r="Z16" s="160"/>
      <c r="AA16" s="173"/>
      <c r="AB16" s="154"/>
      <c r="AC16" s="14" t="str">
        <f>PAYMENTS!I16</f>
        <v>Josh Bellamy</v>
      </c>
      <c r="AD16" s="52">
        <v>194</v>
      </c>
      <c r="AE16" s="52">
        <f>IF(AD16&gt;='HANDICAP FORMUAL'!$D$3,0,INT('HANDICAP FORMUAL'!$J$3*('HANDICAP FORMUAL'!$D$3-' TEAM LINE UP - STAGE ONE'!AD16)))</f>
        <v>30</v>
      </c>
      <c r="AF16" s="6">
        <v>188</v>
      </c>
      <c r="AG16" s="6">
        <f t="shared" si="0"/>
        <v>30</v>
      </c>
      <c r="AH16" s="61"/>
      <c r="AI16" s="6">
        <v>210</v>
      </c>
      <c r="AJ16" s="6">
        <f t="shared" si="1"/>
        <v>30</v>
      </c>
      <c r="AK16" s="61"/>
      <c r="AL16" s="6">
        <v>207</v>
      </c>
      <c r="AM16" s="6">
        <f t="shared" si="2"/>
        <v>30</v>
      </c>
      <c r="AN16" s="61"/>
      <c r="AO16" s="6">
        <v>186</v>
      </c>
      <c r="AP16" s="6">
        <f>AE16</f>
        <v>30</v>
      </c>
      <c r="AQ16" s="61"/>
      <c r="AR16" s="6">
        <v>162</v>
      </c>
      <c r="AS16" s="6">
        <f>AE16</f>
        <v>30</v>
      </c>
      <c r="AT16" s="61"/>
      <c r="AU16" s="6">
        <v>212</v>
      </c>
      <c r="AV16" s="6">
        <f>AE16</f>
        <v>30</v>
      </c>
      <c r="AW16" s="61"/>
      <c r="AX16" s="6">
        <f>AF16+AG16+AI16+AJ16+AL16+AM16+AO16+AP16+AR16+AS16+AU16+AV16</f>
        <v>1345</v>
      </c>
      <c r="AY16" s="147"/>
      <c r="AZ16" s="163"/>
      <c r="BA16" s="147"/>
      <c r="BB16" s="165"/>
    </row>
    <row r="17" spans="1:54" ht="21.95" customHeight="1" x14ac:dyDescent="0.2">
      <c r="A17" s="172" t="s">
        <v>25</v>
      </c>
      <c r="B17" s="57" t="str">
        <f>PAYMENTS!B17</f>
        <v>TEAM NAME Wesley Bassett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1"/>
      <c r="X17" s="155">
        <f>SUM(E17+H17+K17+N17+Q17+T17+E18+H18+K18+N18+Q18+E19+H19+K19+N19+Q19+T17+T18+T19)</f>
        <v>2044</v>
      </c>
      <c r="Y17" s="161">
        <f>SUM(G18+G19+J18+J19+M18+M19+P18+P19+S18+S19+V18+V19)</f>
        <v>26.5</v>
      </c>
      <c r="Z17" s="158">
        <f>SUM(W18+W19)</f>
        <v>2470</v>
      </c>
      <c r="AA17" s="173"/>
      <c r="AB17" s="168" t="s">
        <v>26</v>
      </c>
      <c r="AC17" s="57" t="str">
        <f>PAYMENTS!I17</f>
        <v>TEAM NAME The Deadly Duos</v>
      </c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1"/>
      <c r="AY17" s="145">
        <f>AF18+AF19+AI18+AI19+AL18+AL19+AO18+AO19+AR18+AR19+AU18+AU19</f>
        <v>1391</v>
      </c>
      <c r="AZ17" s="161">
        <f>SUM(AH18+AH19+AK18+AK19+AN18+AN19+AQ18+AQ19+AT18+AT19+AW18+AW19)</f>
        <v>13</v>
      </c>
      <c r="BA17" s="145">
        <f>AX18+AX19+AY17</f>
        <v>4066</v>
      </c>
      <c r="BB17" s="165"/>
    </row>
    <row r="18" spans="1:54" ht="21.95" customHeight="1" x14ac:dyDescent="0.2">
      <c r="A18" s="172"/>
      <c r="B18" s="27" t="str">
        <f>PAYMENTS!B18</f>
        <v>Aaron Jackson</v>
      </c>
      <c r="C18" s="48">
        <v>189</v>
      </c>
      <c r="D18" s="48">
        <f>IF(C18&gt;='HANDICAP FORMUAL'!$D$3,0,INT('HANDICAP FORMUAL'!$J$3*('HANDICAP FORMUAL'!$D$3-' TEAM LINE UP - STAGE ONE'!C18)))</f>
        <v>35</v>
      </c>
      <c r="E18" s="4">
        <v>163</v>
      </c>
      <c r="F18" s="4">
        <f>D18</f>
        <v>35</v>
      </c>
      <c r="G18" s="118">
        <v>5</v>
      </c>
      <c r="H18" s="4">
        <v>190</v>
      </c>
      <c r="I18" s="4">
        <f>D18</f>
        <v>35</v>
      </c>
      <c r="J18" s="118">
        <v>6</v>
      </c>
      <c r="K18" s="4">
        <v>233</v>
      </c>
      <c r="L18" s="4">
        <f>D18</f>
        <v>35</v>
      </c>
      <c r="M18" s="118">
        <v>3.5</v>
      </c>
      <c r="N18" s="4">
        <v>128</v>
      </c>
      <c r="O18" s="4">
        <f>D18</f>
        <v>35</v>
      </c>
      <c r="P18" s="118">
        <v>3</v>
      </c>
      <c r="Q18" s="4">
        <v>221</v>
      </c>
      <c r="R18" s="4">
        <f>D18</f>
        <v>35</v>
      </c>
      <c r="S18" s="118">
        <v>6</v>
      </c>
      <c r="T18" s="4">
        <v>130</v>
      </c>
      <c r="U18" s="4">
        <f>D18</f>
        <v>35</v>
      </c>
      <c r="V18" s="118">
        <v>3</v>
      </c>
      <c r="W18" s="6">
        <f>U18+T18+R18+Q18+O18+N18+L18+K18+I18+H18+F18+E18</f>
        <v>1275</v>
      </c>
      <c r="X18" s="156"/>
      <c r="Y18" s="162"/>
      <c r="Z18" s="159"/>
      <c r="AA18" s="173"/>
      <c r="AB18" s="169"/>
      <c r="AC18" s="27" t="str">
        <f>PAYMENTS!I18</f>
        <v>Hayden Theriault</v>
      </c>
      <c r="AD18" s="52">
        <v>105</v>
      </c>
      <c r="AE18" s="52">
        <f>IF(AD18&gt;='HANDICAP FORMUAL'!$D$3,0,INT('HANDICAP FORMUAL'!$J$3*('HANDICAP FORMUAL'!$D$3-' TEAM LINE UP - STAGE ONE'!AD18)))</f>
        <v>110</v>
      </c>
      <c r="AF18" s="6">
        <v>116</v>
      </c>
      <c r="AG18" s="6">
        <f t="shared" si="0"/>
        <v>110</v>
      </c>
      <c r="AH18" s="61">
        <v>3</v>
      </c>
      <c r="AI18" s="6">
        <v>111</v>
      </c>
      <c r="AJ18" s="6">
        <f t="shared" si="1"/>
        <v>110</v>
      </c>
      <c r="AK18" s="61">
        <v>1</v>
      </c>
      <c r="AL18" s="6">
        <v>116</v>
      </c>
      <c r="AM18" s="6">
        <f t="shared" si="2"/>
        <v>110</v>
      </c>
      <c r="AN18" s="61">
        <v>4</v>
      </c>
      <c r="AO18" s="6">
        <v>123</v>
      </c>
      <c r="AP18" s="6">
        <f>AE18</f>
        <v>110</v>
      </c>
      <c r="AQ18" s="61">
        <v>3</v>
      </c>
      <c r="AR18" s="6">
        <v>102</v>
      </c>
      <c r="AS18" s="6">
        <f>AE18</f>
        <v>110</v>
      </c>
      <c r="AT18" s="61">
        <v>1</v>
      </c>
      <c r="AU18" s="6">
        <v>101</v>
      </c>
      <c r="AV18" s="6">
        <f>AE18</f>
        <v>110</v>
      </c>
      <c r="AW18" s="61">
        <v>1</v>
      </c>
      <c r="AX18" s="6">
        <f>AF18+AG18+AI18+AJ18+AL18+AM18+AO18+AP18+AR18+AS18+AU18+AV18</f>
        <v>1329</v>
      </c>
      <c r="AY18" s="146"/>
      <c r="AZ18" s="162"/>
      <c r="BA18" s="146"/>
      <c r="BB18" s="165"/>
    </row>
    <row r="19" spans="1:54" ht="21.95" customHeight="1" x14ac:dyDescent="0.2">
      <c r="A19" s="172"/>
      <c r="B19" s="27" t="str">
        <f>PAYMENTS!B19</f>
        <v>Adam Jackson</v>
      </c>
      <c r="C19" s="48">
        <v>187</v>
      </c>
      <c r="D19" s="48">
        <f>IF(C19&gt;='HANDICAP FORMUAL'!$D$3,0,INT('HANDICAP FORMUAL'!$J$3*('HANDICAP FORMUAL'!$D$3-' TEAM LINE UP - STAGE ONE'!C19)))</f>
        <v>36</v>
      </c>
      <c r="E19" s="4">
        <v>132</v>
      </c>
      <c r="F19" s="4">
        <f>D19</f>
        <v>36</v>
      </c>
      <c r="G19" s="118"/>
      <c r="H19" s="4">
        <v>192</v>
      </c>
      <c r="I19" s="4">
        <f>D19</f>
        <v>36</v>
      </c>
      <c r="J19" s="118"/>
      <c r="K19" s="4">
        <v>134</v>
      </c>
      <c r="L19" s="4">
        <f>D19</f>
        <v>36</v>
      </c>
      <c r="M19" s="118"/>
      <c r="N19" s="4">
        <v>195</v>
      </c>
      <c r="O19" s="4">
        <f>D19</f>
        <v>36</v>
      </c>
      <c r="P19" s="118"/>
      <c r="Q19" s="4">
        <v>172</v>
      </c>
      <c r="R19" s="4">
        <f>D19</f>
        <v>36</v>
      </c>
      <c r="S19" s="118"/>
      <c r="T19" s="4">
        <v>154</v>
      </c>
      <c r="U19" s="4">
        <f>D19</f>
        <v>36</v>
      </c>
      <c r="V19" s="118"/>
      <c r="W19" s="6">
        <f>U19+T19+R19+Q19+O19+N19+L19+K19+I19+H19+F19+E19</f>
        <v>1195</v>
      </c>
      <c r="X19" s="157"/>
      <c r="Y19" s="163"/>
      <c r="Z19" s="160"/>
      <c r="AA19" s="173"/>
      <c r="AB19" s="170"/>
      <c r="AC19" s="27" t="str">
        <f>PAYMENTS!I19</f>
        <v>Rosa Camarata</v>
      </c>
      <c r="AD19" s="52">
        <v>112</v>
      </c>
      <c r="AE19" s="52">
        <f>IF(AD19&gt;='HANDICAP FORMUAL'!$D$3,0,INT('HANDICAP FORMUAL'!$J$3*('HANDICAP FORMUAL'!$D$3-' TEAM LINE UP - STAGE ONE'!AD19)))</f>
        <v>104</v>
      </c>
      <c r="AF19" s="6">
        <v>123</v>
      </c>
      <c r="AG19" s="6">
        <f t="shared" si="0"/>
        <v>104</v>
      </c>
      <c r="AH19" s="61"/>
      <c r="AI19" s="6">
        <v>110</v>
      </c>
      <c r="AJ19" s="6">
        <f t="shared" si="1"/>
        <v>104</v>
      </c>
      <c r="AK19" s="61"/>
      <c r="AL19" s="6">
        <v>144</v>
      </c>
      <c r="AM19" s="6">
        <f t="shared" si="2"/>
        <v>104</v>
      </c>
      <c r="AN19" s="61"/>
      <c r="AO19" s="6">
        <v>130</v>
      </c>
      <c r="AP19" s="6">
        <f>AE19</f>
        <v>104</v>
      </c>
      <c r="AQ19" s="61"/>
      <c r="AR19" s="6">
        <v>99</v>
      </c>
      <c r="AS19" s="6">
        <f>AE19</f>
        <v>104</v>
      </c>
      <c r="AT19" s="61"/>
      <c r="AU19" s="6">
        <v>116</v>
      </c>
      <c r="AV19" s="6">
        <f>AE19</f>
        <v>104</v>
      </c>
      <c r="AW19" s="61"/>
      <c r="AX19" s="6">
        <f>AF19+AG19+AI19+AJ19+AL19+AM19+AO19+AP19+AR19+AS19+AU19+AV19</f>
        <v>1346</v>
      </c>
      <c r="AY19" s="147"/>
      <c r="AZ19" s="163"/>
      <c r="BA19" s="147"/>
      <c r="BB19" s="165"/>
    </row>
    <row r="20" spans="1:54" s="5" customFormat="1" ht="21.95" customHeight="1" x14ac:dyDescent="0.2">
      <c r="A20" s="171" t="s">
        <v>27</v>
      </c>
      <c r="B20" s="60" t="str">
        <f>PAYMENTS!B20</f>
        <v>TEAM NAME Double Trouble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155">
        <f>SUM(E20+H20+K20+N20+Q20+T20+E21+H21+K21+N21+Q21+E22+H22+K22+N22+Q22+T20+T21+T22)</f>
        <v>1897</v>
      </c>
      <c r="Y20" s="161">
        <f>SUM(G21+G22+J21+J22+M21+M22+P21+P22+S21+S22+V21+V22)</f>
        <v>22</v>
      </c>
      <c r="Z20" s="158">
        <f>SUM(W21+W22)</f>
        <v>2401</v>
      </c>
      <c r="AA20" s="173"/>
      <c r="AB20" s="152" t="s">
        <v>28</v>
      </c>
      <c r="AC20" s="60" t="str">
        <f>PAYMENTS!I20</f>
        <v>TEAM NAME Bunny Punishers</v>
      </c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9"/>
      <c r="AY20" s="145">
        <f>AF21+AF22+AI21+AI22+AL21+AL22+AO21+AO22+AR21+AR22+AU21+AU22</f>
        <v>2166</v>
      </c>
      <c r="AZ20" s="161">
        <f>SUM(AH21+AH22+AK21+AK22+AN21+AN22+AQ21+AQ22+AT21+AT22+AW21+AW22)</f>
        <v>21</v>
      </c>
      <c r="BA20" s="145">
        <f>AX21+AX22+AY20</f>
        <v>4638</v>
      </c>
      <c r="BB20" s="165"/>
    </row>
    <row r="21" spans="1:54" s="5" customFormat="1" ht="21.95" customHeight="1" x14ac:dyDescent="0.2">
      <c r="A21" s="171"/>
      <c r="B21" s="14" t="str">
        <f>PAYMENTS!B21</f>
        <v>Keith Worsley</v>
      </c>
      <c r="C21" s="48">
        <v>186</v>
      </c>
      <c r="D21" s="48">
        <f>IF(C21&gt;='HANDICAP FORMUAL'!$D$3,0,INT('HANDICAP FORMUAL'!$J$3*('HANDICAP FORMUAL'!$D$3-' TEAM LINE UP - STAGE ONE'!C21)))</f>
        <v>37</v>
      </c>
      <c r="E21" s="11">
        <v>131</v>
      </c>
      <c r="F21" s="11">
        <f>D21</f>
        <v>37</v>
      </c>
      <c r="G21" s="118">
        <v>1</v>
      </c>
      <c r="H21" s="11">
        <v>201</v>
      </c>
      <c r="I21" s="11">
        <f>D21</f>
        <v>37</v>
      </c>
      <c r="J21" s="118">
        <v>6</v>
      </c>
      <c r="K21" s="11">
        <v>126</v>
      </c>
      <c r="L21" s="11">
        <f>D21</f>
        <v>37</v>
      </c>
      <c r="M21" s="118">
        <v>2</v>
      </c>
      <c r="N21" s="11">
        <v>194</v>
      </c>
      <c r="O21" s="11">
        <f>D21</f>
        <v>37</v>
      </c>
      <c r="P21" s="118">
        <v>6</v>
      </c>
      <c r="Q21" s="11">
        <v>185</v>
      </c>
      <c r="R21" s="11">
        <f>D21</f>
        <v>37</v>
      </c>
      <c r="S21" s="118">
        <v>5</v>
      </c>
      <c r="T21" s="11">
        <v>160</v>
      </c>
      <c r="U21" s="11">
        <f>D21</f>
        <v>37</v>
      </c>
      <c r="V21" s="118">
        <v>2</v>
      </c>
      <c r="W21" s="6">
        <f>U21+T21+R21+Q21+O21+N21+L21+K21+I21+H21+F21+E21</f>
        <v>1219</v>
      </c>
      <c r="X21" s="156"/>
      <c r="Y21" s="162"/>
      <c r="Z21" s="159"/>
      <c r="AA21" s="173"/>
      <c r="AB21" s="153"/>
      <c r="AC21" s="14" t="str">
        <f>PAYMENTS!I21</f>
        <v>Brendan Parr</v>
      </c>
      <c r="AD21" s="52">
        <v>187</v>
      </c>
      <c r="AE21" s="52">
        <f>IF(AD21&gt;='HANDICAP FORMUAL'!$D$3,0,INT('HANDICAP FORMUAL'!$J$3*('HANDICAP FORMUAL'!$D$3-' TEAM LINE UP - STAGE ONE'!AD21)))</f>
        <v>36</v>
      </c>
      <c r="AF21" s="6">
        <v>177</v>
      </c>
      <c r="AG21" s="6">
        <f t="shared" si="0"/>
        <v>36</v>
      </c>
      <c r="AH21" s="61">
        <v>3</v>
      </c>
      <c r="AI21" s="6">
        <v>200</v>
      </c>
      <c r="AJ21" s="6">
        <f t="shared" si="1"/>
        <v>36</v>
      </c>
      <c r="AK21" s="61">
        <v>4</v>
      </c>
      <c r="AL21" s="6">
        <v>181</v>
      </c>
      <c r="AM21" s="6">
        <f t="shared" si="2"/>
        <v>36</v>
      </c>
      <c r="AN21" s="61">
        <v>3</v>
      </c>
      <c r="AO21" s="6">
        <v>168</v>
      </c>
      <c r="AP21" s="6">
        <f>AE21</f>
        <v>36</v>
      </c>
      <c r="AQ21" s="61">
        <v>4</v>
      </c>
      <c r="AR21" s="6">
        <v>205</v>
      </c>
      <c r="AS21" s="6">
        <f>AE21</f>
        <v>36</v>
      </c>
      <c r="AT21" s="61">
        <v>4</v>
      </c>
      <c r="AU21" s="6">
        <v>206</v>
      </c>
      <c r="AV21" s="6">
        <f>AE21</f>
        <v>36</v>
      </c>
      <c r="AW21" s="61">
        <v>3</v>
      </c>
      <c r="AX21" s="6">
        <f>AF21+AG21+AI21+AJ21+AL21+AM21+AO21+AP21+AR21+AS21+AU21+AV21</f>
        <v>1353</v>
      </c>
      <c r="AY21" s="146"/>
      <c r="AZ21" s="162"/>
      <c r="BA21" s="146"/>
      <c r="BB21" s="165"/>
    </row>
    <row r="22" spans="1:54" s="5" customFormat="1" ht="21.95" customHeight="1" x14ac:dyDescent="0.2">
      <c r="A22" s="171"/>
      <c r="B22" s="14" t="str">
        <f>PAYMENTS!B22</f>
        <v>Francis Viduya</v>
      </c>
      <c r="C22" s="48">
        <v>175</v>
      </c>
      <c r="D22" s="48">
        <f>IF(C22&gt;='HANDICAP FORMUAL'!$D$3,0,INT('HANDICAP FORMUAL'!$J$3*('HANDICAP FORMUAL'!$D$3-' TEAM LINE UP - STAGE ONE'!C22)))</f>
        <v>47</v>
      </c>
      <c r="E22" s="11">
        <v>129</v>
      </c>
      <c r="F22" s="11">
        <f>D22</f>
        <v>47</v>
      </c>
      <c r="G22" s="118"/>
      <c r="H22" s="11">
        <v>219</v>
      </c>
      <c r="I22" s="11">
        <f>D22</f>
        <v>47</v>
      </c>
      <c r="J22" s="118"/>
      <c r="K22" s="11">
        <v>108</v>
      </c>
      <c r="L22" s="11">
        <f>D22</f>
        <v>47</v>
      </c>
      <c r="M22" s="118"/>
      <c r="N22" s="11">
        <v>159</v>
      </c>
      <c r="O22" s="11">
        <f>D22</f>
        <v>47</v>
      </c>
      <c r="P22" s="118"/>
      <c r="Q22" s="11">
        <v>149</v>
      </c>
      <c r="R22" s="11">
        <f>D22</f>
        <v>47</v>
      </c>
      <c r="S22" s="118"/>
      <c r="T22" s="11">
        <v>136</v>
      </c>
      <c r="U22" s="11">
        <f>D22</f>
        <v>47</v>
      </c>
      <c r="V22" s="118"/>
      <c r="W22" s="6">
        <f>U22+T22+R22+Q22+O22+N22+L22+K22+I22+H22+F22+E22</f>
        <v>1182</v>
      </c>
      <c r="X22" s="157"/>
      <c r="Y22" s="163"/>
      <c r="Z22" s="160"/>
      <c r="AA22" s="173"/>
      <c r="AB22" s="154"/>
      <c r="AC22" s="14" t="str">
        <f>PAYMENTS!I22</f>
        <v>Wayne Smith</v>
      </c>
      <c r="AD22" s="52">
        <v>211</v>
      </c>
      <c r="AE22" s="52">
        <f>IF(AD22&gt;='HANDICAP FORMUAL'!$D$3,0,INT('HANDICAP FORMUAL'!$J$3*('HANDICAP FORMUAL'!$D$3-' TEAM LINE UP - STAGE ONE'!AD22)))</f>
        <v>15</v>
      </c>
      <c r="AF22" s="6">
        <v>142</v>
      </c>
      <c r="AG22" s="6">
        <f t="shared" si="0"/>
        <v>15</v>
      </c>
      <c r="AH22" s="61"/>
      <c r="AI22" s="6">
        <v>181</v>
      </c>
      <c r="AJ22" s="6">
        <f t="shared" si="1"/>
        <v>15</v>
      </c>
      <c r="AK22" s="61"/>
      <c r="AL22" s="6">
        <v>171</v>
      </c>
      <c r="AM22" s="6">
        <f t="shared" si="2"/>
        <v>15</v>
      </c>
      <c r="AN22" s="61"/>
      <c r="AO22" s="6">
        <v>178</v>
      </c>
      <c r="AP22" s="6">
        <f>AE22</f>
        <v>15</v>
      </c>
      <c r="AQ22" s="61"/>
      <c r="AR22" s="6">
        <v>175</v>
      </c>
      <c r="AS22" s="6">
        <f>AE22</f>
        <v>15</v>
      </c>
      <c r="AT22" s="61"/>
      <c r="AU22" s="6">
        <v>182</v>
      </c>
      <c r="AV22" s="6">
        <f>AE22</f>
        <v>15</v>
      </c>
      <c r="AW22" s="61"/>
      <c r="AX22" s="6">
        <f>AF22+AG22+AI22+AJ22+AL22+AM22+AO22+AP22+AR22+AS22+AU22+AV22</f>
        <v>1119</v>
      </c>
      <c r="AY22" s="147"/>
      <c r="AZ22" s="163"/>
      <c r="BA22" s="147"/>
      <c r="BB22" s="165"/>
    </row>
    <row r="23" spans="1:54" ht="21.95" customHeight="1" x14ac:dyDescent="0.2">
      <c r="A23" s="172" t="s">
        <v>29</v>
      </c>
      <c r="B23" s="57" t="str">
        <f>PAYMENTS!B23</f>
        <v>TEAM NAME Not Sure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1"/>
      <c r="X23" s="155">
        <f>SUM(E23+H23+K23+N23+Q23+T23+E24+H24+K24+N24+Q24+E25+H25+K25+N25+Q25+T23+T24+T25)</f>
        <v>1486</v>
      </c>
      <c r="Y23" s="161">
        <f>SUM(G24+G25+J24+J25+M24+M25+P24+P25+S24+S25+V24+V25)</f>
        <v>18</v>
      </c>
      <c r="Z23" s="158">
        <f>SUM(W24+W25)</f>
        <v>2638</v>
      </c>
      <c r="AA23" s="173"/>
      <c r="AB23" s="168" t="s">
        <v>30</v>
      </c>
      <c r="AC23" s="57" t="str">
        <f>PAYMENTS!I23</f>
        <v>TEAM NAME Lefties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9"/>
      <c r="AY23" s="145">
        <f>AF24+AF25+AI24+AI25+AL24+AL25+AO24+AO25+AR24+AR25+AU24+AU25</f>
        <v>1936</v>
      </c>
      <c r="AZ23" s="161">
        <f>SUM(AH24+AH25+AK24+AK25+AN24+AN25+AQ24+AQ25+AT24+AT25+AW24+AW25)</f>
        <v>12</v>
      </c>
      <c r="BA23" s="145">
        <f>AX24+AX25+AY23</f>
        <v>4232</v>
      </c>
      <c r="BB23" s="165"/>
    </row>
    <row r="24" spans="1:54" ht="21.95" customHeight="1" x14ac:dyDescent="0.2">
      <c r="A24" s="172"/>
      <c r="B24" s="27" t="str">
        <f>PAYMENTS!B24</f>
        <v>Tina Festigiante</v>
      </c>
      <c r="C24" s="48">
        <v>123</v>
      </c>
      <c r="D24" s="48">
        <f>IF(C24&gt;='HANDICAP FORMUAL'!$D$3,0,INT('HANDICAP FORMUAL'!$J$3*('HANDICAP FORMUAL'!$D$3-' TEAM LINE UP - STAGE ONE'!C24)))</f>
        <v>94</v>
      </c>
      <c r="E24" s="4">
        <v>112</v>
      </c>
      <c r="F24" s="4">
        <f>D24</f>
        <v>94</v>
      </c>
      <c r="G24" s="118">
        <v>3</v>
      </c>
      <c r="H24" s="4">
        <v>94</v>
      </c>
      <c r="I24" s="4">
        <f>D24</f>
        <v>94</v>
      </c>
      <c r="J24" s="118">
        <v>3</v>
      </c>
      <c r="K24" s="4">
        <v>101</v>
      </c>
      <c r="L24" s="4">
        <f>D24</f>
        <v>94</v>
      </c>
      <c r="M24" s="118">
        <v>3</v>
      </c>
      <c r="N24" s="4">
        <v>87</v>
      </c>
      <c r="O24" s="4">
        <f>D24</f>
        <v>94</v>
      </c>
      <c r="P24" s="118">
        <v>1</v>
      </c>
      <c r="Q24" s="4">
        <v>139</v>
      </c>
      <c r="R24" s="4">
        <f>D24</f>
        <v>94</v>
      </c>
      <c r="S24" s="118">
        <v>5</v>
      </c>
      <c r="T24" s="4">
        <v>131</v>
      </c>
      <c r="U24" s="4">
        <f>D24</f>
        <v>94</v>
      </c>
      <c r="V24" s="118">
        <v>3</v>
      </c>
      <c r="W24" s="6">
        <f>U24+T24+R24+Q24+O24+N24+L24+K24+I24+H24+F24+E24</f>
        <v>1228</v>
      </c>
      <c r="X24" s="156"/>
      <c r="Y24" s="162"/>
      <c r="Z24" s="159"/>
      <c r="AA24" s="173"/>
      <c r="AB24" s="169"/>
      <c r="AC24" s="27" t="str">
        <f>PAYMENTS!I24</f>
        <v>Josie Barry</v>
      </c>
      <c r="AD24" s="52">
        <v>175</v>
      </c>
      <c r="AE24" s="52">
        <f>IF(AD24&gt;='HANDICAP FORMUAL'!$D$3,0,INT('HANDICAP FORMUAL'!$J$3*('HANDICAP FORMUAL'!$D$3-' TEAM LINE UP - STAGE ONE'!AD24)))</f>
        <v>47</v>
      </c>
      <c r="AF24" s="6">
        <v>139</v>
      </c>
      <c r="AG24" s="6">
        <f t="shared" si="0"/>
        <v>47</v>
      </c>
      <c r="AH24" s="61">
        <v>0</v>
      </c>
      <c r="AI24" s="6">
        <v>146</v>
      </c>
      <c r="AJ24" s="6">
        <f t="shared" si="1"/>
        <v>47</v>
      </c>
      <c r="AK24" s="61">
        <v>0</v>
      </c>
      <c r="AL24" s="6">
        <v>171</v>
      </c>
      <c r="AM24" s="6">
        <f t="shared" si="2"/>
        <v>47</v>
      </c>
      <c r="AN24" s="61">
        <v>3</v>
      </c>
      <c r="AO24" s="6">
        <v>126</v>
      </c>
      <c r="AP24" s="6">
        <f>AE24</f>
        <v>47</v>
      </c>
      <c r="AQ24" s="61">
        <v>3</v>
      </c>
      <c r="AR24" s="6">
        <v>182</v>
      </c>
      <c r="AS24" s="6">
        <f>AE24</f>
        <v>47</v>
      </c>
      <c r="AT24" s="61">
        <v>6</v>
      </c>
      <c r="AU24" s="6">
        <v>166</v>
      </c>
      <c r="AV24" s="6">
        <f>AE24</f>
        <v>47</v>
      </c>
      <c r="AW24" s="61">
        <v>0</v>
      </c>
      <c r="AX24" s="6">
        <f>AF24+AG24+AI24+AJ24+AL24+AM24+AO24+AP24+AR24+AS24+AU24+AV24</f>
        <v>1212</v>
      </c>
      <c r="AY24" s="146"/>
      <c r="AZ24" s="162"/>
      <c r="BA24" s="146"/>
      <c r="BB24" s="165"/>
    </row>
    <row r="25" spans="1:54" ht="21.95" customHeight="1" x14ac:dyDescent="0.2">
      <c r="A25" s="172"/>
      <c r="B25" s="27" t="str">
        <f>PAYMENTS!B25</f>
        <v>Geoff Holloway</v>
      </c>
      <c r="C25" s="48">
        <v>119</v>
      </c>
      <c r="D25" s="48">
        <f>IF(C25&gt;='HANDICAP FORMUAL'!$D$3,0,INT('HANDICAP FORMUAL'!$J$3*('HANDICAP FORMUAL'!$D$3-' TEAM LINE UP - STAGE ONE'!C25)))</f>
        <v>98</v>
      </c>
      <c r="E25" s="4">
        <v>145</v>
      </c>
      <c r="F25" s="4">
        <f>D25</f>
        <v>98</v>
      </c>
      <c r="G25" s="118"/>
      <c r="H25" s="4">
        <v>146</v>
      </c>
      <c r="I25" s="4">
        <f>D25</f>
        <v>98</v>
      </c>
      <c r="J25" s="118"/>
      <c r="K25" s="4">
        <v>128</v>
      </c>
      <c r="L25" s="4">
        <f>D25</f>
        <v>98</v>
      </c>
      <c r="M25" s="118"/>
      <c r="N25" s="4">
        <v>130</v>
      </c>
      <c r="O25" s="4">
        <f>D25</f>
        <v>98</v>
      </c>
      <c r="P25" s="118"/>
      <c r="Q25" s="4">
        <v>113</v>
      </c>
      <c r="R25" s="4">
        <f>D25</f>
        <v>98</v>
      </c>
      <c r="S25" s="118"/>
      <c r="T25" s="4">
        <v>160</v>
      </c>
      <c r="U25" s="4">
        <f>D25</f>
        <v>98</v>
      </c>
      <c r="V25" s="118"/>
      <c r="W25" s="6">
        <f>U25+T25+R25+Q25+O25+N25+L25+K25+I25+H25+F25+E25</f>
        <v>1410</v>
      </c>
      <c r="X25" s="157"/>
      <c r="Y25" s="163"/>
      <c r="Z25" s="160"/>
      <c r="AA25" s="173"/>
      <c r="AB25" s="170"/>
      <c r="AC25" s="27" t="str">
        <f>PAYMENTS!I25</f>
        <v>Nathan Park</v>
      </c>
      <c r="AD25" s="52">
        <v>213</v>
      </c>
      <c r="AE25" s="52">
        <f>IF(AD25&gt;='HANDICAP FORMUAL'!$D$3,0,INT('HANDICAP FORMUAL'!$J$3*('HANDICAP FORMUAL'!$D$3-' TEAM LINE UP - STAGE ONE'!AD25)))</f>
        <v>13</v>
      </c>
      <c r="AF25" s="6">
        <v>186</v>
      </c>
      <c r="AG25" s="6">
        <f t="shared" si="0"/>
        <v>13</v>
      </c>
      <c r="AH25" s="61"/>
      <c r="AI25" s="6">
        <v>157</v>
      </c>
      <c r="AJ25" s="6">
        <f t="shared" si="1"/>
        <v>13</v>
      </c>
      <c r="AK25" s="61"/>
      <c r="AL25" s="6">
        <v>161</v>
      </c>
      <c r="AM25" s="6">
        <f t="shared" si="2"/>
        <v>13</v>
      </c>
      <c r="AN25" s="61"/>
      <c r="AO25" s="6">
        <v>154</v>
      </c>
      <c r="AP25" s="6">
        <f>AE25</f>
        <v>13</v>
      </c>
      <c r="AQ25" s="61"/>
      <c r="AR25" s="6">
        <v>189</v>
      </c>
      <c r="AS25" s="6">
        <f>AE25</f>
        <v>13</v>
      </c>
      <c r="AT25" s="61"/>
      <c r="AU25" s="6">
        <v>159</v>
      </c>
      <c r="AV25" s="6">
        <f>AE25</f>
        <v>13</v>
      </c>
      <c r="AW25" s="61"/>
      <c r="AX25" s="6">
        <f>AF25+AG25+AI25+AJ25+AL25+AM25+AO25+AP25+AR25+AS25+AU25+AV25</f>
        <v>1084</v>
      </c>
      <c r="AY25" s="147"/>
      <c r="AZ25" s="163"/>
      <c r="BA25" s="147"/>
      <c r="BB25" s="165"/>
    </row>
    <row r="26" spans="1:54" s="5" customFormat="1" ht="21.95" customHeight="1" x14ac:dyDescent="0.2">
      <c r="A26" s="171" t="s">
        <v>32</v>
      </c>
      <c r="B26" s="60" t="str">
        <f>PAYMENTS!B26</f>
        <v>TEAM NAME Wutiisthis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55">
        <f>SUM(E26+H26+K26+N26+Q26+T26+E27+H27+K27+N27+Q27+E28+H28+K28+N28+Q28+T26+T27+T28)</f>
        <v>1814</v>
      </c>
      <c r="Y26" s="161">
        <f>SUM(G27+G28+J27+J28+M27+M28+P27+P28+S27+S28+V27+V28)</f>
        <v>19.5</v>
      </c>
      <c r="Z26" s="158">
        <f>SUM(W27+W28)</f>
        <v>2390</v>
      </c>
      <c r="AA26" s="173"/>
      <c r="AB26" s="152" t="s">
        <v>33</v>
      </c>
      <c r="AC26" s="60" t="str">
        <f>PAYMENTS!I26</f>
        <v>TEAM NAME Nothing but Leftys</v>
      </c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9"/>
      <c r="AY26" s="145">
        <f>AF27+AF28+AI27+AI28+AL27+AL28+AO27+AO28+AR27+AR28+AU27+AU28</f>
        <v>2249</v>
      </c>
      <c r="AZ26" s="161">
        <f>SUM(AH27+AH28+AK27+AK28+AN27+AN28+AQ27+AQ28+AT27+AT28+AW27+AW28)</f>
        <v>28</v>
      </c>
      <c r="BA26" s="145">
        <f>AX27+AX28+AY26</f>
        <v>4852</v>
      </c>
      <c r="BB26" s="165"/>
    </row>
    <row r="27" spans="1:54" s="5" customFormat="1" ht="21.95" customHeight="1" x14ac:dyDescent="0.2">
      <c r="A27" s="171"/>
      <c r="B27" s="14" t="str">
        <f>PAYMENTS!B27</f>
        <v>Sheree Turner</v>
      </c>
      <c r="C27" s="48">
        <v>188</v>
      </c>
      <c r="D27" s="48">
        <f>IF(C27&gt;='HANDICAP FORMUAL'!$D$3,0,INT('HANDICAP FORMUAL'!$J$3*('HANDICAP FORMUAL'!$D$3-' TEAM LINE UP - STAGE ONE'!C27)))</f>
        <v>36</v>
      </c>
      <c r="E27" s="11">
        <v>172</v>
      </c>
      <c r="F27" s="11">
        <f>D27</f>
        <v>36</v>
      </c>
      <c r="G27" s="118">
        <v>3</v>
      </c>
      <c r="H27" s="11">
        <v>160</v>
      </c>
      <c r="I27" s="11">
        <f>D27</f>
        <v>36</v>
      </c>
      <c r="J27" s="118">
        <v>3.5</v>
      </c>
      <c r="K27" s="11">
        <v>163</v>
      </c>
      <c r="L27" s="11">
        <f>D27</f>
        <v>36</v>
      </c>
      <c r="M27" s="118">
        <v>1</v>
      </c>
      <c r="N27" s="11">
        <v>147</v>
      </c>
      <c r="O27" s="11">
        <f>D27</f>
        <v>36</v>
      </c>
      <c r="P27" s="118">
        <v>5</v>
      </c>
      <c r="Q27" s="11">
        <v>231</v>
      </c>
      <c r="R27" s="11">
        <f>D27</f>
        <v>36</v>
      </c>
      <c r="S27" s="118">
        <v>4</v>
      </c>
      <c r="T27" s="11">
        <v>168</v>
      </c>
      <c r="U27" s="11">
        <f>D27</f>
        <v>36</v>
      </c>
      <c r="V27" s="118">
        <v>3</v>
      </c>
      <c r="W27" s="6">
        <f>U27+T27+R27+Q27+O27+N27+L27+K27+I27+H27+F27+E27</f>
        <v>1257</v>
      </c>
      <c r="X27" s="156"/>
      <c r="Y27" s="162"/>
      <c r="Z27" s="159"/>
      <c r="AA27" s="173"/>
      <c r="AB27" s="153"/>
      <c r="AC27" s="14" t="str">
        <f>PAYMENTS!I27</f>
        <v>Damien Gregson</v>
      </c>
      <c r="AD27" s="52">
        <v>193</v>
      </c>
      <c r="AE27" s="52">
        <f>IF(AD27&gt;='HANDICAP FORMUAL'!$D$3,0,INT('HANDICAP FORMUAL'!$J$3*('HANDICAP FORMUAL'!$D$3-' TEAM LINE UP - STAGE ONE'!AD27)))</f>
        <v>31</v>
      </c>
      <c r="AF27" s="6">
        <v>160</v>
      </c>
      <c r="AG27" s="6">
        <f t="shared" si="0"/>
        <v>31</v>
      </c>
      <c r="AH27" s="61">
        <v>6</v>
      </c>
      <c r="AI27" s="6">
        <v>175</v>
      </c>
      <c r="AJ27" s="6">
        <f t="shared" si="1"/>
        <v>31</v>
      </c>
      <c r="AK27" s="61">
        <v>5</v>
      </c>
      <c r="AL27" s="6">
        <v>179</v>
      </c>
      <c r="AM27" s="6">
        <f t="shared" si="2"/>
        <v>31</v>
      </c>
      <c r="AN27" s="61">
        <v>3</v>
      </c>
      <c r="AO27" s="6">
        <v>237</v>
      </c>
      <c r="AP27" s="6">
        <f>AE27</f>
        <v>31</v>
      </c>
      <c r="AQ27" s="61">
        <v>3</v>
      </c>
      <c r="AR27" s="6">
        <v>178</v>
      </c>
      <c r="AS27" s="6">
        <f>AE27</f>
        <v>31</v>
      </c>
      <c r="AT27" s="61">
        <v>5</v>
      </c>
      <c r="AU27" s="6">
        <v>187</v>
      </c>
      <c r="AV27" s="6">
        <f>AE27</f>
        <v>31</v>
      </c>
      <c r="AW27" s="61">
        <v>6</v>
      </c>
      <c r="AX27" s="6">
        <f>AF27+AG27+AI27+AJ27+AL27+AM27+AO27+AP27+AR27+AS27+AU27+AV27</f>
        <v>1302</v>
      </c>
      <c r="AY27" s="146"/>
      <c r="AZ27" s="162"/>
      <c r="BA27" s="146"/>
      <c r="BB27" s="165"/>
    </row>
    <row r="28" spans="1:54" s="5" customFormat="1" ht="21.95" customHeight="1" x14ac:dyDescent="0.2">
      <c r="A28" s="171"/>
      <c r="B28" s="14" t="str">
        <f>PAYMENTS!B28</f>
        <v>Martin Turner</v>
      </c>
      <c r="C28" s="48">
        <v>161</v>
      </c>
      <c r="D28" s="48">
        <f>IF(C28&gt;='HANDICAP FORMUAL'!$D$3,0,INT('HANDICAP FORMUAL'!$J$3*('HANDICAP FORMUAL'!$D$3-' TEAM LINE UP - STAGE ONE'!C28)))</f>
        <v>60</v>
      </c>
      <c r="E28" s="11">
        <v>97</v>
      </c>
      <c r="F28" s="11">
        <f>D28</f>
        <v>60</v>
      </c>
      <c r="G28" s="118"/>
      <c r="H28" s="11">
        <v>125</v>
      </c>
      <c r="I28" s="11">
        <f>D28</f>
        <v>60</v>
      </c>
      <c r="J28" s="118"/>
      <c r="K28" s="11">
        <v>111</v>
      </c>
      <c r="L28" s="11">
        <f>D28</f>
        <v>60</v>
      </c>
      <c r="M28" s="118"/>
      <c r="N28" s="11">
        <v>158</v>
      </c>
      <c r="O28" s="11">
        <f>D28</f>
        <v>60</v>
      </c>
      <c r="P28" s="118"/>
      <c r="Q28" s="11">
        <v>169</v>
      </c>
      <c r="R28" s="11">
        <f>D28</f>
        <v>60</v>
      </c>
      <c r="S28" s="118"/>
      <c r="T28" s="11">
        <v>113</v>
      </c>
      <c r="U28" s="11">
        <f>D28</f>
        <v>60</v>
      </c>
      <c r="V28" s="118"/>
      <c r="W28" s="6">
        <f>U28+T28+R28+Q28+O28+N28+L28+K28+I28+H28+F28+E28</f>
        <v>1133</v>
      </c>
      <c r="X28" s="157"/>
      <c r="Y28" s="163"/>
      <c r="Z28" s="160"/>
      <c r="AA28" s="173"/>
      <c r="AB28" s="154"/>
      <c r="AC28" s="14" t="str">
        <f>PAYMENTS!I28</f>
        <v>Matthew Rogers</v>
      </c>
      <c r="AD28" s="52">
        <v>196</v>
      </c>
      <c r="AE28" s="52">
        <f>IF(AD28&gt;='HANDICAP FORMUAL'!$D$3,0,INT('HANDICAP FORMUAL'!$J$3*('HANDICAP FORMUAL'!$D$3-' TEAM LINE UP - STAGE ONE'!AD28)))</f>
        <v>28</v>
      </c>
      <c r="AF28" s="6">
        <v>224</v>
      </c>
      <c r="AG28" s="6">
        <f t="shared" si="0"/>
        <v>28</v>
      </c>
      <c r="AH28" s="61"/>
      <c r="AI28" s="6">
        <v>174</v>
      </c>
      <c r="AJ28" s="6">
        <f t="shared" si="1"/>
        <v>28</v>
      </c>
      <c r="AK28" s="61"/>
      <c r="AL28" s="6">
        <v>161</v>
      </c>
      <c r="AM28" s="6">
        <f t="shared" si="2"/>
        <v>28</v>
      </c>
      <c r="AN28" s="61"/>
      <c r="AO28" s="6">
        <v>137</v>
      </c>
      <c r="AP28" s="6">
        <f>AE28</f>
        <v>28</v>
      </c>
      <c r="AQ28" s="61"/>
      <c r="AR28" s="6">
        <v>236</v>
      </c>
      <c r="AS28" s="6">
        <f>AE28</f>
        <v>28</v>
      </c>
      <c r="AT28" s="61"/>
      <c r="AU28" s="6">
        <v>201</v>
      </c>
      <c r="AV28" s="6">
        <f>AE28</f>
        <v>28</v>
      </c>
      <c r="AW28" s="61"/>
      <c r="AX28" s="6">
        <f>AF28+AG28+AI28+AJ28+AL28+AM28+AO28+AP28+AR28+AS28+AU28+AV28</f>
        <v>1301</v>
      </c>
      <c r="AY28" s="147"/>
      <c r="AZ28" s="163"/>
      <c r="BA28" s="147"/>
      <c r="BB28" s="165"/>
    </row>
    <row r="29" spans="1:54" ht="21.95" customHeight="1" x14ac:dyDescent="0.2">
      <c r="A29" s="172" t="s">
        <v>35</v>
      </c>
      <c r="B29" s="57" t="str">
        <f>PAYMENTS!B29</f>
        <v>TEAM NAME Dan and Jess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1"/>
      <c r="X29" s="155">
        <f>SUM(E29+H29+K29+N29+Q29+T29+E30+H30+K30+N30+Q30+E31+H31+K31+N31+Q31+T29+T30+T31)</f>
        <v>1822</v>
      </c>
      <c r="Y29" s="161">
        <f>SUM(G30+G31+J30+J31+M30+M31+P30+P31+S30+S31+V30+V31)</f>
        <v>13</v>
      </c>
      <c r="Z29" s="158">
        <f>SUM(W30+W31)</f>
        <v>2566</v>
      </c>
      <c r="AA29" s="173"/>
      <c r="AB29" s="168" t="s">
        <v>36</v>
      </c>
      <c r="AC29" s="57" t="str">
        <f>PAYMENTS!I29</f>
        <v>TEAM NAME Dat Team</v>
      </c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1"/>
      <c r="AY29" s="145">
        <f>AF30+AF31+AI30+AI31+AL30+AL31+AO30+AO31+AR30+AR31+AU30+AU31</f>
        <v>1680</v>
      </c>
      <c r="AZ29" s="161">
        <f>SUM(AH30+AH31+AK30+AK31+AN30+AN31+AQ30+AQ31+AT30+AT31+AW30+AW31)</f>
        <v>15</v>
      </c>
      <c r="BA29" s="145">
        <f>AX30+AX31+AY29</f>
        <v>4080</v>
      </c>
      <c r="BB29" s="165"/>
    </row>
    <row r="30" spans="1:54" ht="21.95" customHeight="1" x14ac:dyDescent="0.2">
      <c r="A30" s="172"/>
      <c r="B30" s="27" t="str">
        <f>PAYMENTS!B30</f>
        <v>Dan Owen</v>
      </c>
      <c r="C30" s="48">
        <v>174</v>
      </c>
      <c r="D30" s="48">
        <f>IF(C30&gt;='HANDICAP FORMUAL'!$D$3,0,INT('HANDICAP FORMUAL'!$J$3*('HANDICAP FORMUAL'!$D$3-' TEAM LINE UP - STAGE ONE'!C30)))</f>
        <v>48</v>
      </c>
      <c r="E30" s="4">
        <v>129</v>
      </c>
      <c r="F30" s="4">
        <f>D30</f>
        <v>48</v>
      </c>
      <c r="G30" s="118">
        <v>1</v>
      </c>
      <c r="H30" s="4">
        <v>182</v>
      </c>
      <c r="I30" s="4">
        <f>D30</f>
        <v>48</v>
      </c>
      <c r="J30" s="118">
        <v>0</v>
      </c>
      <c r="K30" s="4">
        <v>176</v>
      </c>
      <c r="L30" s="4">
        <f>D30</f>
        <v>48</v>
      </c>
      <c r="M30" s="118">
        <v>4</v>
      </c>
      <c r="N30" s="4">
        <v>211</v>
      </c>
      <c r="O30" s="4">
        <f>D30</f>
        <v>48</v>
      </c>
      <c r="P30" s="118">
        <v>2</v>
      </c>
      <c r="Q30" s="4">
        <v>144</v>
      </c>
      <c r="R30" s="4">
        <f>D30</f>
        <v>48</v>
      </c>
      <c r="S30" s="118">
        <v>4</v>
      </c>
      <c r="T30" s="4">
        <v>163</v>
      </c>
      <c r="U30" s="4">
        <f>D30</f>
        <v>48</v>
      </c>
      <c r="V30" s="118">
        <v>2</v>
      </c>
      <c r="W30" s="6">
        <f>U30+T30+R30+Q30+O30+N30+L30+K30+I30+H30+F30+E30</f>
        <v>1293</v>
      </c>
      <c r="X30" s="156"/>
      <c r="Y30" s="162"/>
      <c r="Z30" s="159"/>
      <c r="AA30" s="173"/>
      <c r="AB30" s="169"/>
      <c r="AC30" s="27" t="str">
        <f>PAYMENTS!I30</f>
        <v>Danielle Blunden</v>
      </c>
      <c r="AD30" s="52">
        <v>172</v>
      </c>
      <c r="AE30" s="52">
        <f>IF(AD30&gt;='HANDICAP FORMUAL'!$D$3,0,INT('HANDICAP FORMUAL'!$J$3*('HANDICAP FORMUAL'!$D$3-' TEAM LINE UP - STAGE ONE'!AD30)))</f>
        <v>50</v>
      </c>
      <c r="AF30" s="6">
        <v>131</v>
      </c>
      <c r="AG30" s="6">
        <f t="shared" si="0"/>
        <v>50</v>
      </c>
      <c r="AH30" s="61">
        <v>6</v>
      </c>
      <c r="AI30" s="6">
        <v>165</v>
      </c>
      <c r="AJ30" s="6">
        <f t="shared" si="1"/>
        <v>50</v>
      </c>
      <c r="AK30" s="61">
        <v>1</v>
      </c>
      <c r="AL30" s="6">
        <v>165</v>
      </c>
      <c r="AM30" s="6">
        <f t="shared" si="2"/>
        <v>50</v>
      </c>
      <c r="AN30" s="61">
        <v>2</v>
      </c>
      <c r="AO30" s="6">
        <v>174</v>
      </c>
      <c r="AP30" s="6">
        <f>AE30</f>
        <v>50</v>
      </c>
      <c r="AQ30" s="61">
        <v>3</v>
      </c>
      <c r="AR30" s="6">
        <v>147</v>
      </c>
      <c r="AS30" s="6">
        <f>AE30</f>
        <v>50</v>
      </c>
      <c r="AT30" s="61">
        <v>2</v>
      </c>
      <c r="AU30" s="6">
        <v>130</v>
      </c>
      <c r="AV30" s="6">
        <f>AE30</f>
        <v>50</v>
      </c>
      <c r="AW30" s="61">
        <v>1</v>
      </c>
      <c r="AX30" s="6">
        <f>AF30+AG30+AI30+AJ30+AL30+AM30+AO30+AP30+AR30+AS30+AU30+AV30</f>
        <v>1212</v>
      </c>
      <c r="AY30" s="146"/>
      <c r="AZ30" s="162"/>
      <c r="BA30" s="146"/>
      <c r="BB30" s="165"/>
    </row>
    <row r="31" spans="1:54" ht="21.95" customHeight="1" x14ac:dyDescent="0.2">
      <c r="A31" s="172"/>
      <c r="B31" s="27" t="str">
        <f>PAYMENTS!B31</f>
        <v>Jess Owen</v>
      </c>
      <c r="C31" s="48">
        <v>143</v>
      </c>
      <c r="D31" s="48">
        <f>IF(C31&gt;='HANDICAP FORMUAL'!$D$3,0,INT('HANDICAP FORMUAL'!$J$3*('HANDICAP FORMUAL'!$D$3-' TEAM LINE UP - STAGE ONE'!C31)))</f>
        <v>76</v>
      </c>
      <c r="E31" s="4">
        <v>136</v>
      </c>
      <c r="F31" s="4">
        <f>D31</f>
        <v>76</v>
      </c>
      <c r="G31" s="118"/>
      <c r="H31" s="4">
        <v>142</v>
      </c>
      <c r="I31" s="4">
        <f>D31</f>
        <v>76</v>
      </c>
      <c r="J31" s="118"/>
      <c r="K31" s="4">
        <v>178</v>
      </c>
      <c r="L31" s="4">
        <f>D31</f>
        <v>76</v>
      </c>
      <c r="M31" s="118"/>
      <c r="N31" s="4">
        <v>116</v>
      </c>
      <c r="O31" s="4">
        <f>D31</f>
        <v>76</v>
      </c>
      <c r="P31" s="118"/>
      <c r="Q31" s="4">
        <v>109</v>
      </c>
      <c r="R31" s="4">
        <f>D31</f>
        <v>76</v>
      </c>
      <c r="S31" s="118"/>
      <c r="T31" s="4">
        <v>136</v>
      </c>
      <c r="U31" s="4">
        <f>D31</f>
        <v>76</v>
      </c>
      <c r="V31" s="118"/>
      <c r="W31" s="6">
        <f>U31+T31+R31+Q31+O31+N31+L31+K31+I31+H31+F31+E31</f>
        <v>1273</v>
      </c>
      <c r="X31" s="157"/>
      <c r="Y31" s="163"/>
      <c r="Z31" s="160"/>
      <c r="AA31" s="173"/>
      <c r="AB31" s="170"/>
      <c r="AC31" s="27" t="str">
        <f>PAYMENTS!I31</f>
        <v>Trudy Logan</v>
      </c>
      <c r="AD31" s="52">
        <v>150</v>
      </c>
      <c r="AE31" s="52">
        <f>IF(AD31&gt;='HANDICAP FORMUAL'!$D$3,0,INT('HANDICAP FORMUAL'!$J$3*('HANDICAP FORMUAL'!$D$3-' TEAM LINE UP - STAGE ONE'!AD31)))</f>
        <v>70</v>
      </c>
      <c r="AF31" s="6">
        <v>168</v>
      </c>
      <c r="AG31" s="6">
        <f t="shared" si="0"/>
        <v>70</v>
      </c>
      <c r="AH31" s="61"/>
      <c r="AI31" s="6">
        <v>116</v>
      </c>
      <c r="AJ31" s="6">
        <f t="shared" si="1"/>
        <v>70</v>
      </c>
      <c r="AK31" s="61"/>
      <c r="AL31" s="6">
        <v>124</v>
      </c>
      <c r="AM31" s="6">
        <f t="shared" si="2"/>
        <v>70</v>
      </c>
      <c r="AN31" s="61"/>
      <c r="AO31" s="6">
        <v>131</v>
      </c>
      <c r="AP31" s="6">
        <f>AE31</f>
        <v>70</v>
      </c>
      <c r="AQ31" s="61"/>
      <c r="AR31" s="6">
        <v>139</v>
      </c>
      <c r="AS31" s="6">
        <f>AE31</f>
        <v>70</v>
      </c>
      <c r="AT31" s="61"/>
      <c r="AU31" s="6">
        <v>90</v>
      </c>
      <c r="AV31" s="6">
        <f>AE31</f>
        <v>70</v>
      </c>
      <c r="AW31" s="61"/>
      <c r="AX31" s="6">
        <f>AF31+AG31+AI31+AJ31+AL31+AM31+AO31+AP31+AR31+AS31+AU31+AV31</f>
        <v>1188</v>
      </c>
      <c r="AY31" s="147"/>
      <c r="AZ31" s="163"/>
      <c r="BA31" s="147"/>
      <c r="BB31" s="165"/>
    </row>
    <row r="32" spans="1:54" s="5" customFormat="1" ht="21.95" customHeight="1" x14ac:dyDescent="0.2">
      <c r="A32" s="171" t="s">
        <v>37</v>
      </c>
      <c r="B32" s="60" t="str">
        <f>PAYMENTS!B32</f>
        <v>TEAM NAME Vince &amp; Lisa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9"/>
      <c r="X32" s="155">
        <f>SUM(E32+H32+K32+N32+Q32+T32+E33+H33+K33+N33+Q33+E34+H34+K34+N34+Q34+T32+T33+T34)</f>
        <v>2002</v>
      </c>
      <c r="Y32" s="161">
        <f>SUM(G33+G34+J33+J34+M33+M34+P33+P34+S33+S34+V33+V34)</f>
        <v>22</v>
      </c>
      <c r="Z32" s="158">
        <f>SUM(W33+W34)</f>
        <v>2416</v>
      </c>
      <c r="AA32" s="173"/>
      <c r="AB32" s="152" t="s">
        <v>38</v>
      </c>
      <c r="AC32" s="60" t="str">
        <f>PAYMENTS!I32</f>
        <v>TEAM NAME Young Sus</v>
      </c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9"/>
      <c r="AY32" s="145">
        <f>AF33+AF34+AI33+AI34+AL33+AL34+AO33+AO34+AR33+AR34+AU33+AU34</f>
        <v>1728</v>
      </c>
      <c r="AZ32" s="161">
        <f>SUM(AH33+AH34+AK33+AK34+AN33+AN34+AQ33+AQ34+AT33+AT34+AW33+AW34)</f>
        <v>8</v>
      </c>
      <c r="BA32" s="145">
        <f>AX33+AX34+AY32</f>
        <v>3978</v>
      </c>
      <c r="BB32" s="165"/>
    </row>
    <row r="33" spans="1:54" s="5" customFormat="1" ht="21.95" customHeight="1" x14ac:dyDescent="0.2">
      <c r="A33" s="171"/>
      <c r="B33" s="14" t="str">
        <f>PAYMENTS!B33</f>
        <v>Lisa Humphreys</v>
      </c>
      <c r="C33" s="48">
        <v>181</v>
      </c>
      <c r="D33" s="48">
        <f>IF(C33&gt;='HANDICAP FORMUAL'!$D$3,0,INT('HANDICAP FORMUAL'!$J$3*('HANDICAP FORMUAL'!$D$3-' TEAM LINE UP - STAGE ONE'!C33)))</f>
        <v>42</v>
      </c>
      <c r="E33" s="11">
        <v>154</v>
      </c>
      <c r="F33" s="11">
        <f>D33</f>
        <v>42</v>
      </c>
      <c r="G33" s="118">
        <v>5</v>
      </c>
      <c r="H33" s="11">
        <v>168</v>
      </c>
      <c r="I33" s="11">
        <f>D33</f>
        <v>42</v>
      </c>
      <c r="J33" s="118">
        <v>4</v>
      </c>
      <c r="K33" s="11">
        <v>189</v>
      </c>
      <c r="L33" s="11">
        <f>D33</f>
        <v>42</v>
      </c>
      <c r="M33" s="118">
        <v>2</v>
      </c>
      <c r="N33" s="11">
        <v>137</v>
      </c>
      <c r="O33" s="11">
        <f>D33</f>
        <v>42</v>
      </c>
      <c r="P33" s="118">
        <v>3</v>
      </c>
      <c r="Q33" s="11">
        <v>165</v>
      </c>
      <c r="R33" s="11">
        <f>D33</f>
        <v>42</v>
      </c>
      <c r="S33" s="118">
        <v>5</v>
      </c>
      <c r="T33" s="11">
        <v>178</v>
      </c>
      <c r="U33" s="11">
        <f>D33</f>
        <v>42</v>
      </c>
      <c r="V33" s="118">
        <v>3</v>
      </c>
      <c r="W33" s="6">
        <f>U33+T33+R33+Q33+O33+N33+L33+K33+I33+H33+F33+E33</f>
        <v>1243</v>
      </c>
      <c r="X33" s="156"/>
      <c r="Y33" s="162"/>
      <c r="Z33" s="159"/>
      <c r="AA33" s="173"/>
      <c r="AB33" s="153"/>
      <c r="AC33" s="14" t="str">
        <f>PAYMENTS!I33</f>
        <v>Jordon Neil</v>
      </c>
      <c r="AD33" s="52">
        <v>197</v>
      </c>
      <c r="AE33" s="52">
        <f>IF(AD33&gt;='HANDICAP FORMUAL'!$D$3,0,INT('HANDICAP FORMUAL'!$J$3*('HANDICAP FORMUAL'!$D$3-' TEAM LINE UP - STAGE ONE'!AD33)))</f>
        <v>27</v>
      </c>
      <c r="AF33" s="6">
        <v>121</v>
      </c>
      <c r="AG33" s="6">
        <f t="shared" si="0"/>
        <v>27</v>
      </c>
      <c r="AH33" s="61">
        <v>0</v>
      </c>
      <c r="AI33" s="6">
        <v>147</v>
      </c>
      <c r="AJ33" s="6">
        <f t="shared" si="1"/>
        <v>27</v>
      </c>
      <c r="AK33" s="61">
        <v>0</v>
      </c>
      <c r="AL33" s="6">
        <v>128</v>
      </c>
      <c r="AM33" s="6">
        <f t="shared" si="2"/>
        <v>27</v>
      </c>
      <c r="AN33" s="61">
        <v>0</v>
      </c>
      <c r="AO33" s="6">
        <v>148</v>
      </c>
      <c r="AP33" s="6">
        <f>AE33</f>
        <v>27</v>
      </c>
      <c r="AQ33" s="61">
        <v>3</v>
      </c>
      <c r="AR33" s="6">
        <v>167</v>
      </c>
      <c r="AS33" s="6">
        <f>AE33</f>
        <v>27</v>
      </c>
      <c r="AT33" s="61">
        <v>0</v>
      </c>
      <c r="AU33" s="6">
        <v>148</v>
      </c>
      <c r="AV33" s="6">
        <f>AE33</f>
        <v>27</v>
      </c>
      <c r="AW33" s="61">
        <v>5</v>
      </c>
      <c r="AX33" s="6">
        <f>AF33+AG33+AI33+AJ33+AL33+AM33+AO33+AP33+AR33+AS33+AU33+AV33</f>
        <v>1021</v>
      </c>
      <c r="AY33" s="146"/>
      <c r="AZ33" s="162"/>
      <c r="BA33" s="146"/>
      <c r="BB33" s="165"/>
    </row>
    <row r="34" spans="1:54" s="5" customFormat="1" ht="21.95" customHeight="1" x14ac:dyDescent="0.2">
      <c r="A34" s="171"/>
      <c r="B34" s="14" t="str">
        <f>PAYMENTS!B34</f>
        <v>Vince Pearson</v>
      </c>
      <c r="C34" s="48">
        <v>197</v>
      </c>
      <c r="D34" s="48">
        <f>IF(C34&gt;='HANDICAP FORMUAL'!$D$3,0,INT('HANDICAP FORMUAL'!$J$3*('HANDICAP FORMUAL'!$D$3-' TEAM LINE UP - STAGE ONE'!C34)))</f>
        <v>27</v>
      </c>
      <c r="E34" s="11">
        <v>177</v>
      </c>
      <c r="F34" s="11">
        <f>D34</f>
        <v>27</v>
      </c>
      <c r="G34" s="118"/>
      <c r="H34" s="11">
        <v>169</v>
      </c>
      <c r="I34" s="11">
        <f>D34</f>
        <v>27</v>
      </c>
      <c r="J34" s="118"/>
      <c r="K34" s="11">
        <v>150</v>
      </c>
      <c r="L34" s="11">
        <f>D34</f>
        <v>27</v>
      </c>
      <c r="M34" s="118"/>
      <c r="N34" s="11">
        <v>180</v>
      </c>
      <c r="O34" s="11">
        <f>D34</f>
        <v>27</v>
      </c>
      <c r="P34" s="118"/>
      <c r="Q34" s="11">
        <v>187</v>
      </c>
      <c r="R34" s="11">
        <f>D34</f>
        <v>27</v>
      </c>
      <c r="S34" s="118"/>
      <c r="T34" s="11">
        <v>148</v>
      </c>
      <c r="U34" s="11">
        <f>D34</f>
        <v>27</v>
      </c>
      <c r="V34" s="118"/>
      <c r="W34" s="6">
        <f>U34+T34+R34+Q34+O34+N34+L34+K34+I34+H34+F34+E34</f>
        <v>1173</v>
      </c>
      <c r="X34" s="157"/>
      <c r="Y34" s="163"/>
      <c r="Z34" s="160"/>
      <c r="AA34" s="173"/>
      <c r="AB34" s="154"/>
      <c r="AC34" s="14" t="str">
        <f>PAYMENTS!I34</f>
        <v>James Lloyd</v>
      </c>
      <c r="AD34" s="52">
        <v>161</v>
      </c>
      <c r="AE34" s="52">
        <f>IF(AD34&gt;='HANDICAP FORMUAL'!$D$3,0,INT('HANDICAP FORMUAL'!$J$3*('HANDICAP FORMUAL'!$D$3-' TEAM LINE UP - STAGE ONE'!AD34)))</f>
        <v>60</v>
      </c>
      <c r="AF34" s="6">
        <v>166</v>
      </c>
      <c r="AG34" s="6">
        <f t="shared" si="0"/>
        <v>60</v>
      </c>
      <c r="AH34" s="61"/>
      <c r="AI34" s="6">
        <v>132</v>
      </c>
      <c r="AJ34" s="6">
        <f t="shared" si="1"/>
        <v>60</v>
      </c>
      <c r="AK34" s="61"/>
      <c r="AL34" s="6">
        <v>131</v>
      </c>
      <c r="AM34" s="6">
        <f t="shared" si="2"/>
        <v>60</v>
      </c>
      <c r="AN34" s="61"/>
      <c r="AO34" s="6">
        <v>200</v>
      </c>
      <c r="AP34" s="6">
        <f>AE34</f>
        <v>60</v>
      </c>
      <c r="AQ34" s="61"/>
      <c r="AR34" s="6">
        <v>117</v>
      </c>
      <c r="AS34" s="6">
        <f>AE34</f>
        <v>60</v>
      </c>
      <c r="AT34" s="61"/>
      <c r="AU34" s="6">
        <v>123</v>
      </c>
      <c r="AV34" s="6">
        <f>AE34</f>
        <v>60</v>
      </c>
      <c r="AW34" s="61"/>
      <c r="AX34" s="6">
        <f>AF34+AG34+AI34+AJ34+AL34+AM34+AO34+AP34+AR34+AS34+AU34+AV34</f>
        <v>1229</v>
      </c>
      <c r="AY34" s="147"/>
      <c r="AZ34" s="163"/>
      <c r="BA34" s="147"/>
      <c r="BB34" s="166"/>
    </row>
    <row r="35" spans="1:54" ht="21.95" customHeight="1" x14ac:dyDescent="0.2">
      <c r="A35" s="172" t="s">
        <v>31</v>
      </c>
      <c r="B35" s="57" t="str">
        <f>PAYMENTS!B35</f>
        <v>TEAM NAME The Youngsters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1"/>
      <c r="X35" s="155">
        <f>SUM(E35+H35+K35+N35+Q35+T35+E36+H36+K36+N36+Q36+E37+H37+K37+N37+Q37+T35+T36+T37)</f>
        <v>1849</v>
      </c>
      <c r="Y35" s="161">
        <f t="shared" ref="Y35:Y41" si="3">SUM(G36+G37+J36+J37+M36+M37+P36+P37+S36+S37+V36+V37)</f>
        <v>15.5</v>
      </c>
      <c r="Z35" s="158">
        <f>SUM(W36+W37)</f>
        <v>2449</v>
      </c>
      <c r="AA35" s="173"/>
      <c r="AB35" s="168" t="s">
        <v>39</v>
      </c>
      <c r="AC35" s="57" t="str">
        <f>PAYMENTS!I35</f>
        <v>TEAM NAME The Boys</v>
      </c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1"/>
      <c r="AY35" s="145">
        <f>AF36+AF37+AI36+AI37+AL36+AL37+AO36+AO37+AR36+AR37+AU36+AU37</f>
        <v>1762</v>
      </c>
      <c r="AZ35" s="161">
        <f>SUM(AH36+AH37+AK36+AK37+AN36+AN37+AQ36+AQ37+AT36+AT37+AW36+AW37)</f>
        <v>21</v>
      </c>
      <c r="BA35" s="145">
        <f>AX36+AX37+AY35</f>
        <v>4244</v>
      </c>
      <c r="BB35" s="3"/>
    </row>
    <row r="36" spans="1:54" ht="21.95" customHeight="1" x14ac:dyDescent="0.2">
      <c r="A36" s="172"/>
      <c r="B36" s="27" t="str">
        <f>PAYMENTS!B36</f>
        <v>Christiian Delange</v>
      </c>
      <c r="C36" s="48">
        <v>169</v>
      </c>
      <c r="D36" s="48">
        <f>IF(C36&gt;='HANDICAP FORMUAL'!$D$3,0,INT('HANDICAP FORMUAL'!$J$3*('HANDICAP FORMUAL'!$D$3-' TEAM LINE UP - STAGE ONE'!C36)))</f>
        <v>53</v>
      </c>
      <c r="E36" s="4">
        <v>117</v>
      </c>
      <c r="F36" s="4">
        <f>D36</f>
        <v>53</v>
      </c>
      <c r="G36" s="118">
        <v>2</v>
      </c>
      <c r="H36" s="4">
        <v>112</v>
      </c>
      <c r="I36" s="4">
        <f>D36</f>
        <v>53</v>
      </c>
      <c r="J36" s="118">
        <v>2.5</v>
      </c>
      <c r="K36" s="4">
        <v>137</v>
      </c>
      <c r="L36" s="4">
        <f>D36</f>
        <v>53</v>
      </c>
      <c r="M36" s="118">
        <v>2</v>
      </c>
      <c r="N36" s="4">
        <v>133</v>
      </c>
      <c r="O36" s="4">
        <f>D36</f>
        <v>53</v>
      </c>
      <c r="P36" s="118">
        <v>2</v>
      </c>
      <c r="Q36" s="4">
        <v>167</v>
      </c>
      <c r="R36" s="4">
        <f>D36</f>
        <v>53</v>
      </c>
      <c r="S36" s="118">
        <v>3</v>
      </c>
      <c r="T36" s="4">
        <v>150</v>
      </c>
      <c r="U36" s="4">
        <f>D36</f>
        <v>53</v>
      </c>
      <c r="V36" s="118">
        <v>4</v>
      </c>
      <c r="W36" s="6">
        <f>U36+T36+R36+Q36+O36+N36+L36+K36+I36+H36+F36+E36</f>
        <v>1134</v>
      </c>
      <c r="X36" s="156"/>
      <c r="Y36" s="162"/>
      <c r="Z36" s="159"/>
      <c r="AA36" s="173"/>
      <c r="AB36" s="169"/>
      <c r="AC36" s="27" t="str">
        <f>PAYMENTS!I36</f>
        <v>Andrew Gebbetis</v>
      </c>
      <c r="AD36" s="52">
        <v>157</v>
      </c>
      <c r="AE36" s="52">
        <f>IF(AD36&gt;='HANDICAP FORMUAL'!$D$3,0,INT('HANDICAP FORMUAL'!$J$3*('HANDICAP FORMUAL'!$D$3-' TEAM LINE UP - STAGE ONE'!AD36)))</f>
        <v>63</v>
      </c>
      <c r="AF36" s="6">
        <v>152</v>
      </c>
      <c r="AG36" s="6">
        <f t="shared" si="0"/>
        <v>63</v>
      </c>
      <c r="AH36" s="61">
        <v>4</v>
      </c>
      <c r="AI36" s="6">
        <v>160</v>
      </c>
      <c r="AJ36" s="6">
        <f t="shared" si="1"/>
        <v>63</v>
      </c>
      <c r="AK36" s="61">
        <v>6</v>
      </c>
      <c r="AL36" s="6">
        <v>119</v>
      </c>
      <c r="AM36" s="6">
        <f t="shared" si="2"/>
        <v>63</v>
      </c>
      <c r="AN36" s="61">
        <v>3</v>
      </c>
      <c r="AO36" s="6">
        <v>131</v>
      </c>
      <c r="AP36" s="6">
        <f>AE36</f>
        <v>63</v>
      </c>
      <c r="AQ36" s="61">
        <v>5</v>
      </c>
      <c r="AR36" s="6">
        <v>103</v>
      </c>
      <c r="AS36" s="6">
        <f>AE36</f>
        <v>63</v>
      </c>
      <c r="AT36" s="61">
        <v>1</v>
      </c>
      <c r="AU36" s="6">
        <v>140</v>
      </c>
      <c r="AV36" s="6">
        <f>AE36</f>
        <v>63</v>
      </c>
      <c r="AW36" s="61">
        <v>2</v>
      </c>
      <c r="AX36" s="6">
        <f>AF36+AG36+AI36+AJ36+AL36+AM36+AO36+AP36+AR36+AS36+AU36+AV36</f>
        <v>1183</v>
      </c>
      <c r="AY36" s="146"/>
      <c r="AZ36" s="162"/>
      <c r="BA36" s="146"/>
      <c r="BB36" s="3"/>
    </row>
    <row r="37" spans="1:54" ht="21.95" customHeight="1" x14ac:dyDescent="0.2">
      <c r="A37" s="172"/>
      <c r="B37" s="27" t="str">
        <f>PAYMENTS!B37</f>
        <v>Zarif Azrin</v>
      </c>
      <c r="C37" s="48">
        <v>175</v>
      </c>
      <c r="D37" s="48">
        <f>IF(C37&gt;='HANDICAP FORMUAL'!$D$3,0,INT('HANDICAP FORMUAL'!$J$3*('HANDICAP FORMUAL'!$D$3-' TEAM LINE UP - STAGE ONE'!C37)))</f>
        <v>47</v>
      </c>
      <c r="E37" s="4">
        <v>154</v>
      </c>
      <c r="F37" s="4">
        <f>D37</f>
        <v>47</v>
      </c>
      <c r="G37" s="118"/>
      <c r="H37" s="4">
        <v>169</v>
      </c>
      <c r="I37" s="4">
        <f>D37</f>
        <v>47</v>
      </c>
      <c r="J37" s="118"/>
      <c r="K37" s="4">
        <v>196</v>
      </c>
      <c r="L37" s="4">
        <f>D37</f>
        <v>47</v>
      </c>
      <c r="M37" s="118"/>
      <c r="N37" s="4">
        <v>170</v>
      </c>
      <c r="O37" s="4">
        <f>D37</f>
        <v>47</v>
      </c>
      <c r="P37" s="118"/>
      <c r="Q37" s="4">
        <v>188</v>
      </c>
      <c r="R37" s="4">
        <f>D37</f>
        <v>47</v>
      </c>
      <c r="S37" s="118"/>
      <c r="T37" s="4">
        <v>156</v>
      </c>
      <c r="U37" s="4">
        <f>D37</f>
        <v>47</v>
      </c>
      <c r="V37" s="118"/>
      <c r="W37" s="6">
        <f>U37+T37+R37+Q37+O37+N37+L37+K37+I37+H37+F37+E37</f>
        <v>1315</v>
      </c>
      <c r="X37" s="157"/>
      <c r="Y37" s="163"/>
      <c r="Z37" s="160"/>
      <c r="AA37" s="173"/>
      <c r="AB37" s="170"/>
      <c r="AC37" s="27" t="str">
        <f>PAYMENTS!I37</f>
        <v>Brady Hardy</v>
      </c>
      <c r="AD37" s="52">
        <v>164</v>
      </c>
      <c r="AE37" s="52">
        <f>IF(AD37&gt;='HANDICAP FORMUAL'!$D$3,0,INT('HANDICAP FORMUAL'!$J$3*('HANDICAP FORMUAL'!$D$3-' TEAM LINE UP - STAGE ONE'!AD37)))</f>
        <v>57</v>
      </c>
      <c r="AF37" s="6">
        <v>178</v>
      </c>
      <c r="AG37" s="6">
        <f t="shared" si="0"/>
        <v>57</v>
      </c>
      <c r="AH37" s="61"/>
      <c r="AI37" s="6">
        <v>168</v>
      </c>
      <c r="AJ37" s="6">
        <f t="shared" si="1"/>
        <v>57</v>
      </c>
      <c r="AK37" s="61"/>
      <c r="AL37" s="6">
        <v>166</v>
      </c>
      <c r="AM37" s="6">
        <f t="shared" si="2"/>
        <v>57</v>
      </c>
      <c r="AN37" s="61"/>
      <c r="AO37" s="6">
        <v>170</v>
      </c>
      <c r="AP37" s="6">
        <f>AE37</f>
        <v>57</v>
      </c>
      <c r="AQ37" s="61"/>
      <c r="AR37" s="6">
        <v>141</v>
      </c>
      <c r="AS37" s="6">
        <f>AE37</f>
        <v>57</v>
      </c>
      <c r="AT37" s="61"/>
      <c r="AU37" s="6">
        <v>134</v>
      </c>
      <c r="AV37" s="6">
        <f>AE37</f>
        <v>57</v>
      </c>
      <c r="AW37" s="61"/>
      <c r="AX37" s="6">
        <f>AF37+AG37+AI37+AJ37+AL37+AM37+AO37+AP37+AR37+AS37+AU37+AV37</f>
        <v>1299</v>
      </c>
      <c r="AY37" s="147"/>
      <c r="AZ37" s="163"/>
      <c r="BA37" s="147"/>
      <c r="BB37" s="3"/>
    </row>
    <row r="38" spans="1:54" s="5" customFormat="1" ht="21.95" customHeight="1" x14ac:dyDescent="0.2">
      <c r="A38" s="171" t="s">
        <v>40</v>
      </c>
      <c r="B38" s="60" t="str">
        <f>PAYMENTS!B38</f>
        <v>TEAM NAME The Armentis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9"/>
      <c r="X38" s="155">
        <f>SUM(E38+H38+K38+N38+Q38+T38+E39+H39+K39+N39+Q39+E40+H40+K40+N40+Q40+T38+T39+T40)</f>
        <v>1648</v>
      </c>
      <c r="Y38" s="161">
        <f t="shared" si="3"/>
        <v>18</v>
      </c>
      <c r="Z38" s="158">
        <f>SUM(W39+W40)</f>
        <v>2380</v>
      </c>
      <c r="AA38" s="173"/>
      <c r="AB38" s="152" t="s">
        <v>41</v>
      </c>
      <c r="AC38" s="60" t="str">
        <f>PAYMENTS!I38</f>
        <v>TEAM NAME The Reds</v>
      </c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5">
        <f>AF39+AF40+AI39+AI40+AL39+AL40+AO39+AO40+AR39+AR40+AU39+AU40</f>
        <v>1793</v>
      </c>
      <c r="AZ38" s="161">
        <f>SUM(AH39+AH40+AK39+AK40+AN39+AN40+AQ39+AQ40+AT39+AT40+AW39+AW40)</f>
        <v>15</v>
      </c>
      <c r="BA38" s="145">
        <f>AX39+AX40+AY38</f>
        <v>4084</v>
      </c>
      <c r="BB38" s="3"/>
    </row>
    <row r="39" spans="1:54" s="5" customFormat="1" ht="21.95" customHeight="1" x14ac:dyDescent="0.2">
      <c r="A39" s="171"/>
      <c r="B39" s="14" t="str">
        <f>PAYMENTS!B39</f>
        <v>Tony Armenti</v>
      </c>
      <c r="C39" s="48">
        <v>167</v>
      </c>
      <c r="D39" s="48">
        <f>IF(C39&gt;='HANDICAP FORMUAL'!$D$3,0,INT('HANDICAP FORMUAL'!$J$3*('HANDICAP FORMUAL'!$D$3-' TEAM LINE UP - STAGE ONE'!C39)))</f>
        <v>54</v>
      </c>
      <c r="E39" s="11">
        <v>144</v>
      </c>
      <c r="F39" s="11">
        <f>D39</f>
        <v>54</v>
      </c>
      <c r="G39" s="118">
        <v>4</v>
      </c>
      <c r="H39" s="11">
        <v>141</v>
      </c>
      <c r="I39" s="11">
        <f>D39</f>
        <v>54</v>
      </c>
      <c r="J39" s="118">
        <v>3</v>
      </c>
      <c r="K39" s="11">
        <v>113</v>
      </c>
      <c r="L39" s="11">
        <f>D39</f>
        <v>54</v>
      </c>
      <c r="M39" s="118">
        <v>3</v>
      </c>
      <c r="N39" s="11">
        <v>123</v>
      </c>
      <c r="O39" s="11">
        <f>D39</f>
        <v>54</v>
      </c>
      <c r="P39" s="118">
        <v>4</v>
      </c>
      <c r="Q39" s="11">
        <v>126</v>
      </c>
      <c r="R39" s="11">
        <f>D39</f>
        <v>54</v>
      </c>
      <c r="S39" s="118">
        <v>0</v>
      </c>
      <c r="T39" s="11">
        <v>190</v>
      </c>
      <c r="U39" s="11">
        <f>D39</f>
        <v>54</v>
      </c>
      <c r="V39" s="118">
        <v>4</v>
      </c>
      <c r="W39" s="6">
        <f>U39+T39+R39+Q39+O39+N39+L39+K39+I39+H39+F39+E39</f>
        <v>1161</v>
      </c>
      <c r="X39" s="156"/>
      <c r="Y39" s="162"/>
      <c r="Z39" s="159"/>
      <c r="AA39" s="173"/>
      <c r="AB39" s="153"/>
      <c r="AC39" s="14" t="str">
        <f>PAYMENTS!I39</f>
        <v>Kevin Jeapes</v>
      </c>
      <c r="AD39" s="52">
        <v>205</v>
      </c>
      <c r="AE39" s="52">
        <f>IF(AD39&gt;='HANDICAP FORMUAL'!$D$3,0,INT('HANDICAP FORMUAL'!$J$3*('HANDICAP FORMUAL'!$D$3-' TEAM LINE UP - STAGE ONE'!AD39)))</f>
        <v>20</v>
      </c>
      <c r="AF39" s="6">
        <v>155</v>
      </c>
      <c r="AG39" s="6">
        <f t="shared" ref="AG39:AG52" si="4">AE39</f>
        <v>20</v>
      </c>
      <c r="AH39" s="61">
        <v>2</v>
      </c>
      <c r="AI39" s="6">
        <v>148</v>
      </c>
      <c r="AJ39" s="6">
        <f t="shared" ref="AJ39:AJ52" si="5">AE39</f>
        <v>20</v>
      </c>
      <c r="AK39" s="61">
        <v>0</v>
      </c>
      <c r="AL39" s="6">
        <v>149</v>
      </c>
      <c r="AM39" s="6">
        <f t="shared" ref="AM39:AM52" si="6">AE39</f>
        <v>20</v>
      </c>
      <c r="AN39" s="61">
        <v>2</v>
      </c>
      <c r="AO39" s="6">
        <v>140</v>
      </c>
      <c r="AP39" s="6">
        <f>AE39</f>
        <v>20</v>
      </c>
      <c r="AQ39" s="61">
        <v>3</v>
      </c>
      <c r="AR39" s="6">
        <v>150</v>
      </c>
      <c r="AS39" s="6">
        <f>AE39</f>
        <v>20</v>
      </c>
      <c r="AT39" s="61">
        <v>4</v>
      </c>
      <c r="AU39" s="6">
        <v>140</v>
      </c>
      <c r="AV39" s="6">
        <f>AE39</f>
        <v>20</v>
      </c>
      <c r="AW39" s="61">
        <v>4</v>
      </c>
      <c r="AX39" s="6">
        <f>AF39+AG39+AI39+AJ39+AL39+AM39+AO39+AP39+AR39+AS39+AU39+AV39</f>
        <v>1002</v>
      </c>
      <c r="AY39" s="146"/>
      <c r="AZ39" s="162"/>
      <c r="BA39" s="146"/>
      <c r="BB39" s="3"/>
    </row>
    <row r="40" spans="1:54" s="5" customFormat="1" ht="21.95" customHeight="1" x14ac:dyDescent="0.2">
      <c r="A40" s="171"/>
      <c r="B40" s="14" t="str">
        <f>PAYMENTS!B40</f>
        <v>Marco Armenti</v>
      </c>
      <c r="C40" s="48">
        <v>152</v>
      </c>
      <c r="D40" s="48">
        <f>IF(C40&gt;='HANDICAP FORMUAL'!$D$3,0,INT('HANDICAP FORMUAL'!$J$3*('HANDICAP FORMUAL'!$D$3-' TEAM LINE UP - STAGE ONE'!C40)))</f>
        <v>68</v>
      </c>
      <c r="E40" s="11">
        <v>136</v>
      </c>
      <c r="F40" s="11">
        <f>D40</f>
        <v>68</v>
      </c>
      <c r="G40" s="118"/>
      <c r="H40" s="11">
        <v>120</v>
      </c>
      <c r="I40" s="11">
        <f>D40</f>
        <v>68</v>
      </c>
      <c r="J40" s="118"/>
      <c r="K40" s="11">
        <v>108</v>
      </c>
      <c r="L40" s="11">
        <f>D40</f>
        <v>68</v>
      </c>
      <c r="M40" s="118"/>
      <c r="N40" s="11">
        <v>177</v>
      </c>
      <c r="O40" s="11">
        <f>D40</f>
        <v>68</v>
      </c>
      <c r="P40" s="118"/>
      <c r="Q40" s="11">
        <v>134</v>
      </c>
      <c r="R40" s="11">
        <f>D40</f>
        <v>68</v>
      </c>
      <c r="S40" s="118"/>
      <c r="T40" s="11">
        <v>136</v>
      </c>
      <c r="U40" s="11">
        <f>D40</f>
        <v>68</v>
      </c>
      <c r="V40" s="118"/>
      <c r="W40" s="6">
        <f>U40+T40+R40+Q40+O40+N40+L40+K40+I40+H40+F40+E40</f>
        <v>1219</v>
      </c>
      <c r="X40" s="157"/>
      <c r="Y40" s="163"/>
      <c r="Z40" s="160"/>
      <c r="AA40" s="173"/>
      <c r="AB40" s="154"/>
      <c r="AC40" s="14" t="str">
        <f>PAYMENTS!I40</f>
        <v>Roy Lings</v>
      </c>
      <c r="AD40" s="52">
        <v>158</v>
      </c>
      <c r="AE40" s="52">
        <f>IF(AD40&gt;='HANDICAP FORMUAL'!$D$3,0,INT('HANDICAP FORMUAL'!$J$3*('HANDICAP FORMUAL'!$D$3-' TEAM LINE UP - STAGE ONE'!AD40)))</f>
        <v>63</v>
      </c>
      <c r="AF40" s="6">
        <v>172</v>
      </c>
      <c r="AG40" s="6">
        <f t="shared" si="4"/>
        <v>63</v>
      </c>
      <c r="AH40" s="61"/>
      <c r="AI40" s="6">
        <v>138</v>
      </c>
      <c r="AJ40" s="6">
        <f t="shared" si="5"/>
        <v>63</v>
      </c>
      <c r="AK40" s="61"/>
      <c r="AL40" s="6">
        <v>150</v>
      </c>
      <c r="AM40" s="6">
        <f t="shared" si="6"/>
        <v>63</v>
      </c>
      <c r="AN40" s="61"/>
      <c r="AO40" s="6">
        <v>138</v>
      </c>
      <c r="AP40" s="6">
        <f>AE40</f>
        <v>63</v>
      </c>
      <c r="AQ40" s="61"/>
      <c r="AR40" s="6">
        <v>158</v>
      </c>
      <c r="AS40" s="6">
        <f>AE40</f>
        <v>63</v>
      </c>
      <c r="AT40" s="61"/>
      <c r="AU40" s="6">
        <v>155</v>
      </c>
      <c r="AV40" s="6">
        <f>AE40</f>
        <v>63</v>
      </c>
      <c r="AW40" s="61"/>
      <c r="AX40" s="6">
        <f>AF40+AG40+AI40+AJ40+AL40+AM40+AO40+AP40+AR40+AS40+AU40+AV40</f>
        <v>1289</v>
      </c>
      <c r="AY40" s="147"/>
      <c r="AZ40" s="163"/>
      <c r="BA40" s="147"/>
      <c r="BB40" s="3"/>
    </row>
    <row r="41" spans="1:54" ht="21.95" customHeight="1" x14ac:dyDescent="0.2">
      <c r="A41" s="172" t="s">
        <v>42</v>
      </c>
      <c r="B41" s="57" t="str">
        <f>PAYMENTS!B41</f>
        <v>TEAM NAME Unkown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1"/>
      <c r="X41" s="155">
        <f>SUM(E41+H41+K41+N41+Q41+T41+E42+H42+K42+N42+Q42+E43+H43+K43+N43+Q43+T41+T42+T43)</f>
        <v>1818</v>
      </c>
      <c r="Y41" s="161">
        <f t="shared" si="3"/>
        <v>19</v>
      </c>
      <c r="Z41" s="158">
        <f>SUM(W42+W43)</f>
        <v>2322</v>
      </c>
      <c r="AA41" s="173"/>
      <c r="AB41" s="152" t="s">
        <v>43</v>
      </c>
      <c r="AC41" s="57" t="str">
        <f>PAYMENTS!I41</f>
        <v>TEAM NAME Bugs Bunny</v>
      </c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1"/>
      <c r="AY41" s="145">
        <f>AF42+AF43+AI42+AI43+AL42+AL43+AO42+AO43+AR42+AR43+AU42+AU43</f>
        <v>1840</v>
      </c>
      <c r="AZ41" s="161">
        <f>SUM(AH42+AH43+AK42+AK43+AN42+AN43+AQ42+AQ43+AT42+AT43+AW42+AW43)</f>
        <v>24</v>
      </c>
      <c r="BA41" s="145">
        <f>AX42+AX43+AY41</f>
        <v>4346</v>
      </c>
      <c r="BB41" s="5"/>
    </row>
    <row r="42" spans="1:54" ht="21.95" customHeight="1" x14ac:dyDescent="0.2">
      <c r="A42" s="172"/>
      <c r="B42" s="27" t="str">
        <f>PAYMENTS!B42</f>
        <v>Fely Shih</v>
      </c>
      <c r="C42" s="48">
        <v>149</v>
      </c>
      <c r="D42" s="48">
        <f>IF(C42&gt;='HANDICAP FORMUAL'!$D$3,0,INT('HANDICAP FORMUAL'!$J$3*('HANDICAP FORMUAL'!$D$3-' TEAM LINE UP - STAGE ONE'!C42)))</f>
        <v>71</v>
      </c>
      <c r="E42" s="4">
        <v>119</v>
      </c>
      <c r="F42" s="4">
        <f>D42</f>
        <v>71</v>
      </c>
      <c r="G42" s="118">
        <v>0</v>
      </c>
      <c r="H42" s="4">
        <v>102</v>
      </c>
      <c r="I42" s="4">
        <f>D42</f>
        <v>71</v>
      </c>
      <c r="J42" s="118">
        <v>2</v>
      </c>
      <c r="K42" s="4">
        <v>106</v>
      </c>
      <c r="L42" s="4">
        <f>D42</f>
        <v>71</v>
      </c>
      <c r="M42" s="118">
        <v>4</v>
      </c>
      <c r="N42" s="4">
        <v>126</v>
      </c>
      <c r="O42" s="4">
        <f>D42</f>
        <v>71</v>
      </c>
      <c r="P42" s="118">
        <v>3</v>
      </c>
      <c r="Q42" s="4">
        <v>153</v>
      </c>
      <c r="R42" s="4">
        <f>D42</f>
        <v>71</v>
      </c>
      <c r="S42" s="118">
        <v>5</v>
      </c>
      <c r="T42" s="4">
        <v>126</v>
      </c>
      <c r="U42" s="4">
        <f>D42</f>
        <v>71</v>
      </c>
      <c r="V42" s="118">
        <v>5</v>
      </c>
      <c r="W42" s="6">
        <f>U42+T42+R42+Q42+O42+N42+L42+K42+I42+H42+F42+E42</f>
        <v>1158</v>
      </c>
      <c r="X42" s="156"/>
      <c r="Y42" s="162"/>
      <c r="Z42" s="159"/>
      <c r="AA42" s="173"/>
      <c r="AB42" s="153"/>
      <c r="AC42" s="14" t="str">
        <f>PAYMENTS!I42</f>
        <v>Keegan Kok</v>
      </c>
      <c r="AD42" s="52">
        <v>171</v>
      </c>
      <c r="AE42" s="52">
        <f>IF(AD42&gt;='HANDICAP FORMUAL'!$D$3,0,INT('HANDICAP FORMUAL'!$J$3*('HANDICAP FORMUAL'!$D$3-' TEAM LINE UP - STAGE ONE'!AD42)))</f>
        <v>51</v>
      </c>
      <c r="AF42" s="6">
        <v>123</v>
      </c>
      <c r="AG42" s="6">
        <f t="shared" si="4"/>
        <v>51</v>
      </c>
      <c r="AH42" s="61">
        <v>0</v>
      </c>
      <c r="AI42" s="6">
        <v>148</v>
      </c>
      <c r="AJ42" s="6">
        <f t="shared" si="5"/>
        <v>51</v>
      </c>
      <c r="AK42" s="61">
        <v>6</v>
      </c>
      <c r="AL42" s="6">
        <v>132</v>
      </c>
      <c r="AM42" s="6">
        <f t="shared" si="6"/>
        <v>51</v>
      </c>
      <c r="AN42" s="61">
        <v>6</v>
      </c>
      <c r="AO42" s="6">
        <v>159</v>
      </c>
      <c r="AP42" s="6">
        <f>AE42</f>
        <v>51</v>
      </c>
      <c r="AQ42" s="61">
        <v>3</v>
      </c>
      <c r="AR42" s="6">
        <v>188</v>
      </c>
      <c r="AS42" s="6">
        <f>AE42</f>
        <v>51</v>
      </c>
      <c r="AT42" s="61">
        <v>6</v>
      </c>
      <c r="AU42" s="6">
        <v>168</v>
      </c>
      <c r="AV42" s="6">
        <f>AE42</f>
        <v>51</v>
      </c>
      <c r="AW42" s="61">
        <v>3</v>
      </c>
      <c r="AX42" s="6">
        <f>AF42+AG42+AI42+AJ42+AL42+AM42+AO42+AP42+AR42+AS42+AU42+AV42</f>
        <v>1224</v>
      </c>
      <c r="AY42" s="146"/>
      <c r="AZ42" s="162"/>
      <c r="BA42" s="146"/>
      <c r="BB42" s="5"/>
    </row>
    <row r="43" spans="1:54" ht="21.95" customHeight="1" x14ac:dyDescent="0.2">
      <c r="A43" s="172"/>
      <c r="B43" s="27" t="str">
        <f>PAYMENTS!B43</f>
        <v>Dilan Selvadurai</v>
      </c>
      <c r="C43" s="48">
        <v>213</v>
      </c>
      <c r="D43" s="48">
        <f>IF(C43&gt;='HANDICAP FORMUAL'!$D$3,0,INT('HANDICAP FORMUAL'!$J$3*('HANDICAP FORMUAL'!$D$3-' TEAM LINE UP - STAGE ONE'!C43)))</f>
        <v>13</v>
      </c>
      <c r="E43" s="4">
        <v>144</v>
      </c>
      <c r="F43" s="4">
        <f>D43</f>
        <v>13</v>
      </c>
      <c r="G43" s="118"/>
      <c r="H43" s="4">
        <v>188</v>
      </c>
      <c r="I43" s="4">
        <f>D43</f>
        <v>13</v>
      </c>
      <c r="J43" s="118"/>
      <c r="K43" s="4">
        <v>189</v>
      </c>
      <c r="L43" s="4">
        <f>D43</f>
        <v>13</v>
      </c>
      <c r="M43" s="118"/>
      <c r="N43" s="4">
        <v>182</v>
      </c>
      <c r="O43" s="4">
        <f>D43</f>
        <v>13</v>
      </c>
      <c r="P43" s="118"/>
      <c r="Q43" s="4">
        <v>189</v>
      </c>
      <c r="R43" s="4">
        <f>D43</f>
        <v>13</v>
      </c>
      <c r="S43" s="118"/>
      <c r="T43" s="4">
        <v>194</v>
      </c>
      <c r="U43" s="4">
        <f>D43</f>
        <v>13</v>
      </c>
      <c r="V43" s="118"/>
      <c r="W43" s="6">
        <f>U43+T43+R43+Q43+O43+N43+L43+K43+I43+H43+F43+E43</f>
        <v>1164</v>
      </c>
      <c r="X43" s="157"/>
      <c r="Y43" s="163"/>
      <c r="Z43" s="160"/>
      <c r="AA43" s="173"/>
      <c r="AB43" s="154"/>
      <c r="AC43" s="14" t="str">
        <f>PAYMENTS!I43</f>
        <v>Kenric Lim</v>
      </c>
      <c r="AD43" s="52">
        <v>161</v>
      </c>
      <c r="AE43" s="52">
        <f>IF(AD43&gt;='HANDICAP FORMUAL'!$D$3,0,INT('HANDICAP FORMUAL'!$J$3*('HANDICAP FORMUAL'!$D$3-' TEAM LINE UP - STAGE ONE'!AD43)))</f>
        <v>60</v>
      </c>
      <c r="AF43" s="6">
        <v>119</v>
      </c>
      <c r="AG43" s="6">
        <f t="shared" si="4"/>
        <v>60</v>
      </c>
      <c r="AH43" s="61"/>
      <c r="AI43" s="6">
        <v>153</v>
      </c>
      <c r="AJ43" s="6">
        <f t="shared" si="5"/>
        <v>60</v>
      </c>
      <c r="AK43" s="61"/>
      <c r="AL43" s="6">
        <v>165</v>
      </c>
      <c r="AM43" s="6">
        <f t="shared" si="6"/>
        <v>60</v>
      </c>
      <c r="AN43" s="61"/>
      <c r="AO43" s="6">
        <v>147</v>
      </c>
      <c r="AP43" s="6">
        <f>AE43</f>
        <v>60</v>
      </c>
      <c r="AQ43" s="61"/>
      <c r="AR43" s="6">
        <v>190</v>
      </c>
      <c r="AS43" s="6">
        <f>AE43</f>
        <v>60</v>
      </c>
      <c r="AT43" s="61"/>
      <c r="AU43" s="6">
        <v>148</v>
      </c>
      <c r="AV43" s="6">
        <f>AE43</f>
        <v>60</v>
      </c>
      <c r="AW43" s="61"/>
      <c r="AX43" s="6">
        <f>AF43+AG43+AI43+AJ43+AL43+AM43+AO43+AP43+AR43+AS43+AU43+AV43</f>
        <v>1282</v>
      </c>
      <c r="AY43" s="147"/>
      <c r="AZ43" s="163"/>
      <c r="BA43" s="147"/>
      <c r="BB43" s="5"/>
    </row>
    <row r="44" spans="1:54" s="5" customFormat="1" ht="21.95" customHeight="1" x14ac:dyDescent="0.2">
      <c r="A44" s="171" t="s">
        <v>34</v>
      </c>
      <c r="B44" s="60" t="str">
        <f>PAYMENTS!B44</f>
        <v>TEAM NAME: Lefty and Righty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9"/>
      <c r="X44" s="155">
        <f>SUM(E44+H44+K44+N44+Q44+T44+E45+H45+K45+N45+Q45+E46+H46+K46+N46+Q46+T44+T45+T46)</f>
        <v>1661</v>
      </c>
      <c r="Y44" s="161">
        <f t="shared" ref="Y44:Y50" si="7">SUM(G45+G46+J45+J46+M45+M46+P45+P46+S45+S46+V45+V46)</f>
        <v>16</v>
      </c>
      <c r="Z44" s="158">
        <f>SUM(W45+W46)</f>
        <v>2315</v>
      </c>
      <c r="AA44" s="173"/>
      <c r="AB44" s="152" t="s">
        <v>44</v>
      </c>
      <c r="AC44" s="60" t="str">
        <f>PAYMENTS!I44</f>
        <v>TEAM NAME Chasing our Tails</v>
      </c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9"/>
      <c r="AY44" s="145">
        <f>AF45+AF46+AI45+AI46+AL45+AL46+AO45+AO46+AR45+AR46+AU45+AU46</f>
        <v>2156</v>
      </c>
      <c r="AZ44" s="161">
        <f>SUM(AH45+AH46+AK45+AK46+AN45+AN46+AQ45+AQ46+AT45+AT46+AW45+AW46)</f>
        <v>23</v>
      </c>
      <c r="BA44" s="145">
        <f>AX45+AX46+AY44</f>
        <v>4444</v>
      </c>
    </row>
    <row r="45" spans="1:54" s="5" customFormat="1" ht="21.95" customHeight="1" x14ac:dyDescent="0.2">
      <c r="A45" s="171"/>
      <c r="B45" s="14" t="str">
        <f>PAYMENTS!B45</f>
        <v>Emma Blunden</v>
      </c>
      <c r="C45" s="48">
        <v>164</v>
      </c>
      <c r="D45" s="48">
        <f>IF(C45&gt;='HANDICAP FORMUAL'!$D$3,0,INT('HANDICAP FORMUAL'!$J$3*('HANDICAP FORMUAL'!$D$3-' TEAM LINE UP - STAGE ONE'!C45)))</f>
        <v>57</v>
      </c>
      <c r="E45" s="11">
        <v>137</v>
      </c>
      <c r="F45" s="11">
        <f>D45</f>
        <v>57</v>
      </c>
      <c r="G45" s="118">
        <v>6</v>
      </c>
      <c r="H45" s="11">
        <v>122</v>
      </c>
      <c r="I45" s="11">
        <f>D45</f>
        <v>57</v>
      </c>
      <c r="J45" s="118">
        <v>1</v>
      </c>
      <c r="K45" s="11">
        <v>159</v>
      </c>
      <c r="L45" s="11">
        <f>D45</f>
        <v>57</v>
      </c>
      <c r="M45" s="118">
        <v>2</v>
      </c>
      <c r="N45" s="11">
        <v>182</v>
      </c>
      <c r="O45" s="11">
        <f>D45</f>
        <v>57</v>
      </c>
      <c r="P45" s="118">
        <v>4</v>
      </c>
      <c r="Q45" s="11">
        <v>132</v>
      </c>
      <c r="R45" s="11">
        <f>D45</f>
        <v>57</v>
      </c>
      <c r="S45" s="118">
        <v>1</v>
      </c>
      <c r="T45" s="11">
        <v>179</v>
      </c>
      <c r="U45" s="11">
        <f>D45</f>
        <v>57</v>
      </c>
      <c r="V45" s="118">
        <v>2</v>
      </c>
      <c r="W45" s="6">
        <f>U45+T45+R45+Q45+O45+N45+L45+K45+I45+H45+F45+E45</f>
        <v>1253</v>
      </c>
      <c r="X45" s="156"/>
      <c r="Y45" s="162"/>
      <c r="Z45" s="159"/>
      <c r="AA45" s="173"/>
      <c r="AB45" s="153"/>
      <c r="AC45" s="14" t="str">
        <f>PAYMENTS!I45</f>
        <v>Mike Muir</v>
      </c>
      <c r="AD45" s="52">
        <v>214</v>
      </c>
      <c r="AE45" s="52">
        <f>IF(AD45&gt;='HANDICAP FORMUAL'!$D$3,0,INT('HANDICAP FORMUAL'!$J$3*('HANDICAP FORMUAL'!$D$3-' TEAM LINE UP - STAGE ONE'!AD45)))</f>
        <v>12</v>
      </c>
      <c r="AF45" s="6">
        <v>171</v>
      </c>
      <c r="AG45" s="6">
        <f t="shared" si="4"/>
        <v>12</v>
      </c>
      <c r="AH45" s="61">
        <v>6</v>
      </c>
      <c r="AI45" s="6">
        <v>167</v>
      </c>
      <c r="AJ45" s="6">
        <f t="shared" si="5"/>
        <v>12</v>
      </c>
      <c r="AK45" s="61">
        <v>3</v>
      </c>
      <c r="AL45" s="6">
        <v>210</v>
      </c>
      <c r="AM45" s="6">
        <f t="shared" si="6"/>
        <v>12</v>
      </c>
      <c r="AN45" s="61">
        <v>3</v>
      </c>
      <c r="AO45" s="6">
        <v>182</v>
      </c>
      <c r="AP45" s="6">
        <f>AE45</f>
        <v>12</v>
      </c>
      <c r="AQ45" s="61">
        <v>3</v>
      </c>
      <c r="AR45" s="6">
        <v>192</v>
      </c>
      <c r="AS45" s="6">
        <f>AE45</f>
        <v>12</v>
      </c>
      <c r="AT45" s="61">
        <v>5</v>
      </c>
      <c r="AU45" s="6">
        <v>220</v>
      </c>
      <c r="AV45" s="6">
        <f>AE45</f>
        <v>12</v>
      </c>
      <c r="AW45" s="61">
        <v>3</v>
      </c>
      <c r="AX45" s="6">
        <f>AF45+AG45+AI45+AJ45+AL45+AM45+AO45+AP45+AR45+AS45+AU45+AV45</f>
        <v>1214</v>
      </c>
      <c r="AY45" s="146"/>
      <c r="AZ45" s="162"/>
      <c r="BA45" s="146"/>
    </row>
    <row r="46" spans="1:54" s="5" customFormat="1" ht="21.95" customHeight="1" x14ac:dyDescent="0.2">
      <c r="A46" s="171"/>
      <c r="B46" s="14" t="str">
        <f>PAYMENTS!B46</f>
        <v>Jordan Richardson</v>
      </c>
      <c r="C46" s="48">
        <v>170</v>
      </c>
      <c r="D46" s="48">
        <f>IF(C46&gt;='HANDICAP FORMUAL'!$D$3,0,INT('HANDICAP FORMUAL'!$J$3*('HANDICAP FORMUAL'!$D$3-' TEAM LINE UP - STAGE ONE'!C46)))</f>
        <v>52</v>
      </c>
      <c r="E46" s="11">
        <v>169</v>
      </c>
      <c r="F46" s="11">
        <f>D46</f>
        <v>52</v>
      </c>
      <c r="G46" s="118"/>
      <c r="H46" s="11">
        <v>143</v>
      </c>
      <c r="I46" s="11">
        <f>D46</f>
        <v>52</v>
      </c>
      <c r="J46" s="118"/>
      <c r="K46" s="11">
        <v>120</v>
      </c>
      <c r="L46" s="11">
        <f>D46</f>
        <v>52</v>
      </c>
      <c r="M46" s="118"/>
      <c r="N46" s="11">
        <v>89</v>
      </c>
      <c r="O46" s="11">
        <f>D46</f>
        <v>52</v>
      </c>
      <c r="P46" s="118"/>
      <c r="Q46" s="11">
        <v>115</v>
      </c>
      <c r="R46" s="11">
        <f>D46</f>
        <v>52</v>
      </c>
      <c r="S46" s="118"/>
      <c r="T46" s="11">
        <v>114</v>
      </c>
      <c r="U46" s="11">
        <f>D46</f>
        <v>52</v>
      </c>
      <c r="V46" s="118"/>
      <c r="W46" s="6">
        <f>U46+T46+R46+Q46+O46+N46+L46+K46+I46+H46+F46+E46</f>
        <v>1062</v>
      </c>
      <c r="X46" s="157"/>
      <c r="Y46" s="163"/>
      <c r="Z46" s="160"/>
      <c r="AA46" s="173"/>
      <c r="AB46" s="154"/>
      <c r="AC46" s="14" t="str">
        <f>PAYMENTS!I46</f>
        <v>Matt Watson</v>
      </c>
      <c r="AD46" s="52">
        <v>216</v>
      </c>
      <c r="AE46" s="52">
        <f>IF(AD46&gt;='HANDICAP FORMUAL'!$D$3,0,INT('HANDICAP FORMUAL'!$J$3*('HANDICAP FORMUAL'!$D$3-' TEAM LINE UP - STAGE ONE'!AD46)))</f>
        <v>10</v>
      </c>
      <c r="AF46" s="6">
        <v>176</v>
      </c>
      <c r="AG46" s="6">
        <f t="shared" si="4"/>
        <v>10</v>
      </c>
      <c r="AH46" s="61"/>
      <c r="AI46" s="6">
        <v>176</v>
      </c>
      <c r="AJ46" s="6">
        <f t="shared" si="5"/>
        <v>10</v>
      </c>
      <c r="AK46" s="61"/>
      <c r="AL46" s="6">
        <v>154</v>
      </c>
      <c r="AM46" s="6">
        <f t="shared" si="6"/>
        <v>10</v>
      </c>
      <c r="AN46" s="61"/>
      <c r="AO46" s="6">
        <v>188</v>
      </c>
      <c r="AP46" s="6">
        <f>AE46</f>
        <v>10</v>
      </c>
      <c r="AQ46" s="61"/>
      <c r="AR46" s="6">
        <v>175</v>
      </c>
      <c r="AS46" s="6">
        <f>AE46</f>
        <v>10</v>
      </c>
      <c r="AT46" s="61"/>
      <c r="AU46" s="6">
        <v>145</v>
      </c>
      <c r="AV46" s="6">
        <f>AE46</f>
        <v>10</v>
      </c>
      <c r="AW46" s="61"/>
      <c r="AX46" s="6">
        <f>AF46+AG46+AI46+AJ46+AL46+AM46+AO46+AP46+AR46+AS46+AU46+AV46</f>
        <v>1074</v>
      </c>
      <c r="AY46" s="147"/>
      <c r="AZ46" s="163"/>
      <c r="BA46" s="147"/>
    </row>
    <row r="47" spans="1:54" ht="21.95" customHeight="1" x14ac:dyDescent="0.2">
      <c r="A47" s="172" t="s">
        <v>45</v>
      </c>
      <c r="B47" s="57" t="str">
        <f>PAYMENTS!B47</f>
        <v>TEAM NAME Teletubbies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1"/>
      <c r="X47" s="155">
        <f>SUM(E47+H47+K47+N47+Q47+T47+E48+H48+K48+N48+Q48+E49+H49+K49+N49+Q49+T47+T48+T49)</f>
        <v>1803</v>
      </c>
      <c r="Y47" s="161">
        <f t="shared" si="7"/>
        <v>22</v>
      </c>
      <c r="Z47" s="158">
        <f>SUM(W48+W49)</f>
        <v>2709</v>
      </c>
      <c r="AA47" s="173"/>
      <c r="AB47" s="152" t="s">
        <v>46</v>
      </c>
      <c r="AC47" s="57" t="str">
        <f>PAYMENTS!I47</f>
        <v>TEAM NAME No Strike No Mercy</v>
      </c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9"/>
      <c r="AY47" s="145">
        <f>AF48+AF49+AI48+AI49+AL48+AL49+AO48+AO49+AR48+AR49+AU48+AU49</f>
        <v>1828</v>
      </c>
      <c r="AZ47" s="161">
        <f>SUM(AH48+AH49+AK48+AK49+AN48+AN49+AQ48+AQ49+AT48+AT49+AW48+AW49)</f>
        <v>19</v>
      </c>
      <c r="BA47" s="145">
        <f>AX48+AX49+AY47</f>
        <v>4340</v>
      </c>
      <c r="BB47" s="5"/>
    </row>
    <row r="48" spans="1:54" ht="21.95" customHeight="1" x14ac:dyDescent="0.2">
      <c r="A48" s="172"/>
      <c r="B48" s="27" t="str">
        <f>PAYMENTS!B48</f>
        <v>Maddison Littlecott</v>
      </c>
      <c r="C48" s="48">
        <v>145</v>
      </c>
      <c r="D48" s="48">
        <f>IF(C48&gt;='HANDICAP FORMUAL'!$D$3,0,INT('HANDICAP FORMUAL'!$J$3*('HANDICAP FORMUAL'!$D$3-' TEAM LINE UP - STAGE ONE'!C48)))</f>
        <v>74</v>
      </c>
      <c r="E48" s="4">
        <v>178</v>
      </c>
      <c r="F48" s="4">
        <f>D48</f>
        <v>74</v>
      </c>
      <c r="G48" s="118">
        <v>6</v>
      </c>
      <c r="H48" s="4">
        <v>126</v>
      </c>
      <c r="I48" s="4">
        <f>D48</f>
        <v>74</v>
      </c>
      <c r="J48" s="118">
        <v>3</v>
      </c>
      <c r="K48" s="4">
        <v>125</v>
      </c>
      <c r="L48" s="4">
        <f>D48</f>
        <v>74</v>
      </c>
      <c r="M48" s="118">
        <v>5</v>
      </c>
      <c r="N48" s="4">
        <v>199</v>
      </c>
      <c r="O48" s="4">
        <f>D48</f>
        <v>74</v>
      </c>
      <c r="P48" s="118">
        <v>3</v>
      </c>
      <c r="Q48" s="4">
        <v>158</v>
      </c>
      <c r="R48" s="4">
        <f>D48</f>
        <v>74</v>
      </c>
      <c r="S48" s="118">
        <v>2</v>
      </c>
      <c r="T48" s="4">
        <v>135</v>
      </c>
      <c r="U48" s="4">
        <f>D48</f>
        <v>74</v>
      </c>
      <c r="V48" s="118">
        <v>3</v>
      </c>
      <c r="W48" s="6">
        <f>U48+T48+R48+Q48+O48+N48+L48+K48+I48+H48+F48+E48</f>
        <v>1365</v>
      </c>
      <c r="X48" s="156"/>
      <c r="Y48" s="162"/>
      <c r="Z48" s="159"/>
      <c r="AA48" s="173"/>
      <c r="AB48" s="153"/>
      <c r="AC48" s="14" t="str">
        <f>PAYMENTS!I48</f>
        <v>Melchor Sales</v>
      </c>
      <c r="AD48" s="52">
        <v>170</v>
      </c>
      <c r="AE48" s="52">
        <f>IF(AD48&gt;='HANDICAP FORMUAL'!$D$3,0,INT('HANDICAP FORMUAL'!$J$3*('HANDICAP FORMUAL'!$D$3-' TEAM LINE UP - STAGE ONE'!AD48)))</f>
        <v>52</v>
      </c>
      <c r="AF48" s="6">
        <v>154</v>
      </c>
      <c r="AG48" s="6">
        <f t="shared" si="4"/>
        <v>52</v>
      </c>
      <c r="AH48" s="61">
        <v>5</v>
      </c>
      <c r="AI48" s="6">
        <v>145</v>
      </c>
      <c r="AJ48" s="6">
        <f t="shared" si="5"/>
        <v>52</v>
      </c>
      <c r="AK48" s="61">
        <v>3</v>
      </c>
      <c r="AL48" s="6">
        <v>156</v>
      </c>
      <c r="AM48" s="6">
        <f t="shared" si="6"/>
        <v>52</v>
      </c>
      <c r="AN48" s="61">
        <v>4</v>
      </c>
      <c r="AO48" s="6">
        <v>154</v>
      </c>
      <c r="AP48" s="6">
        <f>AE48</f>
        <v>52</v>
      </c>
      <c r="AQ48" s="61">
        <v>3</v>
      </c>
      <c r="AR48" s="6">
        <v>181</v>
      </c>
      <c r="AS48" s="6">
        <f>AE48</f>
        <v>52</v>
      </c>
      <c r="AT48" s="61">
        <v>1</v>
      </c>
      <c r="AU48" s="6">
        <v>115</v>
      </c>
      <c r="AV48" s="6">
        <f>AE48</f>
        <v>52</v>
      </c>
      <c r="AW48" s="61">
        <v>3</v>
      </c>
      <c r="AX48" s="6">
        <f>AF48+AG48+AI48+AJ48+AL48+AM48+AO48+AP48+AR48+AS48+AU48+AV48</f>
        <v>1217</v>
      </c>
      <c r="AY48" s="146"/>
      <c r="AZ48" s="162"/>
      <c r="BA48" s="146"/>
      <c r="BB48" s="5"/>
    </row>
    <row r="49" spans="1:54" ht="21.95" customHeight="1" x14ac:dyDescent="0.2">
      <c r="A49" s="172"/>
      <c r="B49" s="27" t="str">
        <f>PAYMENTS!B49</f>
        <v>Alyce Flatters</v>
      </c>
      <c r="C49" s="48">
        <v>142</v>
      </c>
      <c r="D49" s="48">
        <f>IF(C49&gt;='HANDICAP FORMUAL'!$D$3,0,INT('HANDICAP FORMUAL'!$J$3*('HANDICAP FORMUAL'!$D$3-' TEAM LINE UP - STAGE ONE'!C49)))</f>
        <v>77</v>
      </c>
      <c r="E49" s="4">
        <v>190</v>
      </c>
      <c r="F49" s="4">
        <f>D49</f>
        <v>77</v>
      </c>
      <c r="G49" s="118"/>
      <c r="H49" s="4">
        <v>136</v>
      </c>
      <c r="I49" s="4">
        <f>D49</f>
        <v>77</v>
      </c>
      <c r="J49" s="118"/>
      <c r="K49" s="4">
        <v>137</v>
      </c>
      <c r="L49" s="4">
        <f>D49</f>
        <v>77</v>
      </c>
      <c r="M49" s="118"/>
      <c r="N49" s="4">
        <v>121</v>
      </c>
      <c r="O49" s="4">
        <f>D49</f>
        <v>77</v>
      </c>
      <c r="P49" s="118"/>
      <c r="Q49" s="4">
        <v>163</v>
      </c>
      <c r="R49" s="4">
        <f>D49</f>
        <v>77</v>
      </c>
      <c r="S49" s="118"/>
      <c r="T49" s="4">
        <v>135</v>
      </c>
      <c r="U49" s="4">
        <f>D49</f>
        <v>77</v>
      </c>
      <c r="V49" s="118"/>
      <c r="W49" s="6">
        <f>U49+T49+R49+Q49+O49+N49+L49+K49+I49+H49+F49+E49</f>
        <v>1344</v>
      </c>
      <c r="X49" s="157"/>
      <c r="Y49" s="163"/>
      <c r="Z49" s="160"/>
      <c r="AA49" s="173"/>
      <c r="AB49" s="154"/>
      <c r="AC49" s="14" t="str">
        <f>PAYMENTS!I49</f>
        <v>Benjie Simondo</v>
      </c>
      <c r="AD49" s="52">
        <v>159</v>
      </c>
      <c r="AE49" s="52">
        <f>IF(AD49&gt;='HANDICAP FORMUAL'!$D$3,0,INT('HANDICAP FORMUAL'!$J$3*('HANDICAP FORMUAL'!$D$3-' TEAM LINE UP - STAGE ONE'!AD49)))</f>
        <v>62</v>
      </c>
      <c r="AF49" s="6">
        <v>138</v>
      </c>
      <c r="AG49" s="6">
        <f t="shared" si="4"/>
        <v>62</v>
      </c>
      <c r="AH49" s="61"/>
      <c r="AI49" s="6">
        <v>149</v>
      </c>
      <c r="AJ49" s="6">
        <f t="shared" si="5"/>
        <v>62</v>
      </c>
      <c r="AK49" s="61"/>
      <c r="AL49" s="6">
        <v>141</v>
      </c>
      <c r="AM49" s="6">
        <f t="shared" si="6"/>
        <v>62</v>
      </c>
      <c r="AN49" s="61"/>
      <c r="AO49" s="6">
        <v>186</v>
      </c>
      <c r="AP49" s="6">
        <f>AE49</f>
        <v>62</v>
      </c>
      <c r="AQ49" s="61"/>
      <c r="AR49" s="6">
        <v>158</v>
      </c>
      <c r="AS49" s="6">
        <f>AE49</f>
        <v>62</v>
      </c>
      <c r="AT49" s="61"/>
      <c r="AU49" s="6">
        <v>151</v>
      </c>
      <c r="AV49" s="6">
        <f>AE49</f>
        <v>62</v>
      </c>
      <c r="AW49" s="61"/>
      <c r="AX49" s="6">
        <f>AF49+AG49+AI49+AJ49+AL49+AM49+AO49+AP49+AR49+AS49+AU49+AV49</f>
        <v>1295</v>
      </c>
      <c r="AY49" s="147"/>
      <c r="AZ49" s="163"/>
      <c r="BA49" s="147"/>
      <c r="BB49" s="5"/>
    </row>
    <row r="50" spans="1:54" s="5" customFormat="1" ht="21.95" customHeight="1" x14ac:dyDescent="0.2">
      <c r="A50" s="171" t="s">
        <v>18</v>
      </c>
      <c r="B50" s="60" t="str">
        <f>PAYMENTS!B50</f>
        <v>TEAM NAME BLT minus the L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9"/>
      <c r="X50" s="155">
        <f>SUM(E50+H50+K50+N50+Q50+T50+E51+H51+K51+N51+Q51+E52+H52+K52+N52+Q52+T50+T51+T52)</f>
        <v>1710</v>
      </c>
      <c r="Y50" s="161">
        <f t="shared" si="7"/>
        <v>15</v>
      </c>
      <c r="Z50" s="158">
        <f>SUM(W51+W52)</f>
        <v>2538</v>
      </c>
      <c r="AA50" s="173"/>
      <c r="AB50" s="152" t="s">
        <v>47</v>
      </c>
      <c r="AC50" s="60" t="str">
        <f>PAYMENTS!I50</f>
        <v>TEAM NAME Heath and Greg</v>
      </c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9"/>
      <c r="AY50" s="145">
        <f>AF51+AF52+AI51+AI52+AL51+AL52+AO51+AO52+AR51+AR52+AU51+AU52</f>
        <v>1791</v>
      </c>
      <c r="AZ50" s="161">
        <f>SUM(AH51+AH52+AK51+AK52+AN51+AN52+AQ51+AQ52+AT51+AT52+AW51+AW52)</f>
        <v>15</v>
      </c>
      <c r="BA50" s="145">
        <f>AX51+AX52+AY50</f>
        <v>4122</v>
      </c>
    </row>
    <row r="51" spans="1:54" s="5" customFormat="1" ht="21.95" customHeight="1" x14ac:dyDescent="0.2">
      <c r="A51" s="171"/>
      <c r="B51" s="14" t="str">
        <f>PAYMENTS!B51</f>
        <v>Benjamin Littlecott</v>
      </c>
      <c r="C51" s="48">
        <v>163</v>
      </c>
      <c r="D51" s="48">
        <f>IF(C51&gt;='HANDICAP FORMUAL'!$D$3,0,INT('HANDICAP FORMUAL'!$J$3*('HANDICAP FORMUAL'!$D$3-' TEAM LINE UP - STAGE ONE'!C51)))</f>
        <v>58</v>
      </c>
      <c r="E51" s="11">
        <v>148</v>
      </c>
      <c r="F51" s="11">
        <f>D51</f>
        <v>58</v>
      </c>
      <c r="G51" s="118">
        <v>0</v>
      </c>
      <c r="H51" s="11">
        <v>143</v>
      </c>
      <c r="I51" s="11">
        <f>D51</f>
        <v>58</v>
      </c>
      <c r="J51" s="118">
        <v>3</v>
      </c>
      <c r="K51" s="11">
        <v>161</v>
      </c>
      <c r="L51" s="11">
        <f>D51</f>
        <v>58</v>
      </c>
      <c r="M51" s="118">
        <v>6</v>
      </c>
      <c r="N51" s="11">
        <v>176</v>
      </c>
      <c r="O51" s="11">
        <f>D51</f>
        <v>58</v>
      </c>
      <c r="P51" s="118">
        <v>3</v>
      </c>
      <c r="Q51" s="11">
        <v>136</v>
      </c>
      <c r="R51" s="11">
        <f>D51</f>
        <v>58</v>
      </c>
      <c r="S51" s="118">
        <v>2</v>
      </c>
      <c r="T51" s="11">
        <v>150</v>
      </c>
      <c r="U51" s="11">
        <f>D51</f>
        <v>58</v>
      </c>
      <c r="V51" s="118">
        <v>1</v>
      </c>
      <c r="W51" s="6">
        <f>U51+T51+R51+Q51+O51+N51+L51+K51+I51+H51+F51+E51</f>
        <v>1262</v>
      </c>
      <c r="X51" s="156"/>
      <c r="Y51" s="162"/>
      <c r="Z51" s="159"/>
      <c r="AA51" s="173"/>
      <c r="AB51" s="153"/>
      <c r="AC51" s="14" t="str">
        <f>PAYMENTS!I51</f>
        <v>Heath Flatters</v>
      </c>
      <c r="AD51" s="52">
        <v>183</v>
      </c>
      <c r="AE51" s="52">
        <f>IF(AD51&gt;='HANDICAP FORMUAL'!$D$3,0,INT('HANDICAP FORMUAL'!$J$3*('HANDICAP FORMUAL'!$D$3-' TEAM LINE UP - STAGE ONE'!AD51)))</f>
        <v>40</v>
      </c>
      <c r="AF51" s="6">
        <v>131</v>
      </c>
      <c r="AG51" s="6">
        <f t="shared" si="4"/>
        <v>40</v>
      </c>
      <c r="AH51" s="61">
        <v>1</v>
      </c>
      <c r="AI51" s="6">
        <v>178</v>
      </c>
      <c r="AJ51" s="6">
        <f t="shared" si="5"/>
        <v>40</v>
      </c>
      <c r="AK51" s="61">
        <v>6</v>
      </c>
      <c r="AL51" s="6">
        <v>180</v>
      </c>
      <c r="AM51" s="6">
        <f t="shared" si="6"/>
        <v>40</v>
      </c>
      <c r="AN51" s="61">
        <v>4</v>
      </c>
      <c r="AO51" s="6">
        <v>162</v>
      </c>
      <c r="AP51" s="6">
        <f>AE51</f>
        <v>40</v>
      </c>
      <c r="AQ51" s="61">
        <v>1</v>
      </c>
      <c r="AR51" s="6">
        <v>146</v>
      </c>
      <c r="AS51" s="6">
        <f>AE51</f>
        <v>40</v>
      </c>
      <c r="AT51" s="61">
        <v>0</v>
      </c>
      <c r="AU51" s="6">
        <v>154</v>
      </c>
      <c r="AV51" s="6">
        <f>AE51</f>
        <v>40</v>
      </c>
      <c r="AW51" s="61">
        <v>3</v>
      </c>
      <c r="AX51" s="6">
        <f>AF51+AG51+AI51+AJ51+AL51+AM51+AO51+AP51+AR51+AS51+AU51+AV51</f>
        <v>1191</v>
      </c>
      <c r="AY51" s="146"/>
      <c r="AZ51" s="162"/>
      <c r="BA51" s="146"/>
    </row>
    <row r="52" spans="1:54" s="5" customFormat="1" ht="21.95" customHeight="1" x14ac:dyDescent="0.2">
      <c r="A52" s="171"/>
      <c r="B52" s="14" t="str">
        <f>PAYMENTS!B52</f>
        <v>Thomas Strang</v>
      </c>
      <c r="C52" s="48">
        <v>139</v>
      </c>
      <c r="D52" s="48">
        <f>IF(C52&gt;='HANDICAP FORMUAL'!$D$3,0,INT('HANDICAP FORMUAL'!$J$3*('HANDICAP FORMUAL'!$D$3-' TEAM LINE UP - STAGE ONE'!C52)))</f>
        <v>80</v>
      </c>
      <c r="E52" s="11">
        <v>139</v>
      </c>
      <c r="F52" s="11">
        <f>D52</f>
        <v>80</v>
      </c>
      <c r="G52" s="118"/>
      <c r="H52" s="11">
        <v>170</v>
      </c>
      <c r="I52" s="11">
        <f>D52</f>
        <v>80</v>
      </c>
      <c r="J52" s="118"/>
      <c r="K52" s="11">
        <v>140</v>
      </c>
      <c r="L52" s="11">
        <f>D52</f>
        <v>80</v>
      </c>
      <c r="M52" s="118"/>
      <c r="N52" s="11">
        <v>139</v>
      </c>
      <c r="O52" s="11">
        <f>D52</f>
        <v>80</v>
      </c>
      <c r="P52" s="118"/>
      <c r="Q52" s="11">
        <v>98</v>
      </c>
      <c r="R52" s="11">
        <f>D52</f>
        <v>80</v>
      </c>
      <c r="S52" s="118"/>
      <c r="T52" s="11">
        <v>110</v>
      </c>
      <c r="U52" s="11">
        <f>D52</f>
        <v>80</v>
      </c>
      <c r="V52" s="118"/>
      <c r="W52" s="6">
        <f>U52+T52+R52+Q52+O52+N52+L52+K52+I52+H52+F52+E52</f>
        <v>1276</v>
      </c>
      <c r="X52" s="157"/>
      <c r="Y52" s="163"/>
      <c r="Z52" s="160"/>
      <c r="AA52" s="174"/>
      <c r="AB52" s="154"/>
      <c r="AC52" s="14" t="str">
        <f>PAYMENTS!I52</f>
        <v>Greg Richardson</v>
      </c>
      <c r="AD52" s="52">
        <v>172</v>
      </c>
      <c r="AE52" s="52">
        <f>IF(AD52&gt;='HANDICAP FORMUAL'!$D$3,0,INT('HANDICAP FORMUAL'!$J$3*('HANDICAP FORMUAL'!$D$3-' TEAM LINE UP - STAGE ONE'!AD52)))</f>
        <v>50</v>
      </c>
      <c r="AF52" s="6">
        <v>155</v>
      </c>
      <c r="AG52" s="6">
        <f t="shared" si="4"/>
        <v>50</v>
      </c>
      <c r="AH52" s="61"/>
      <c r="AI52" s="6">
        <v>186</v>
      </c>
      <c r="AJ52" s="6">
        <f t="shared" si="5"/>
        <v>50</v>
      </c>
      <c r="AK52" s="61"/>
      <c r="AL52" s="6">
        <v>128</v>
      </c>
      <c r="AM52" s="6">
        <f t="shared" si="6"/>
        <v>50</v>
      </c>
      <c r="AN52" s="61"/>
      <c r="AO52" s="6">
        <v>136</v>
      </c>
      <c r="AP52" s="6">
        <f>AE52</f>
        <v>50</v>
      </c>
      <c r="AQ52" s="61"/>
      <c r="AR52" s="6">
        <v>100</v>
      </c>
      <c r="AS52" s="6">
        <f>AE52</f>
        <v>50</v>
      </c>
      <c r="AT52" s="61"/>
      <c r="AU52" s="6">
        <v>135</v>
      </c>
      <c r="AV52" s="6">
        <f>AE52</f>
        <v>50</v>
      </c>
      <c r="AW52" s="61"/>
      <c r="AX52" s="6">
        <f>AF52+AG52+AI52+AJ52+AL52+AM52+AO52+AP52+AR52+AS52+AU52+AV52</f>
        <v>1140</v>
      </c>
      <c r="AY52" s="147"/>
      <c r="AZ52" s="163"/>
      <c r="BA52" s="147"/>
    </row>
    <row r="53" spans="1:54" s="32" customFormat="1" ht="20.100000000000001" customHeight="1" x14ac:dyDescent="0.2">
      <c r="A53" s="35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41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</row>
    <row r="54" spans="1:54" s="28" customFormat="1" ht="20.100000000000001" customHeight="1" x14ac:dyDescent="0.25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42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</row>
    <row r="55" spans="1:54" s="28" customFormat="1" ht="20.100000000000001" customHeight="1" x14ac:dyDescent="0.25">
      <c r="A55" s="3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42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1:54" s="28" customFormat="1" ht="20.100000000000001" customHeight="1" x14ac:dyDescent="0.25">
      <c r="A56" s="3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42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</row>
    <row r="57" spans="1:54" s="28" customFormat="1" ht="20.100000000000001" customHeight="1" x14ac:dyDescent="0.25">
      <c r="A57" s="3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42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</row>
    <row r="58" spans="1:54" s="28" customFormat="1" ht="20.100000000000001" customHeight="1" x14ac:dyDescent="0.25">
      <c r="A58" s="3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42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</row>
    <row r="59" spans="1:54" s="5" customFormat="1" x14ac:dyDescent="0.25">
      <c r="A59" s="43"/>
      <c r="G59" s="119"/>
      <c r="J59" s="119"/>
      <c r="M59" s="119"/>
      <c r="P59" s="119"/>
      <c r="S59" s="119"/>
      <c r="V59" s="119"/>
      <c r="AB59" s="43"/>
      <c r="AX59" s="26"/>
    </row>
    <row r="60" spans="1:54" s="5" customFormat="1" x14ac:dyDescent="0.25">
      <c r="A60" s="43"/>
      <c r="G60" s="119"/>
      <c r="J60" s="119"/>
      <c r="M60" s="119"/>
      <c r="P60" s="119"/>
      <c r="S60" s="119"/>
      <c r="V60" s="119"/>
      <c r="AB60" s="43"/>
      <c r="AX60" s="26"/>
    </row>
    <row r="61" spans="1:54" s="5" customFormat="1" x14ac:dyDescent="0.25">
      <c r="A61" s="43"/>
      <c r="G61" s="119"/>
      <c r="J61" s="119"/>
      <c r="M61" s="119"/>
      <c r="P61" s="119"/>
      <c r="S61" s="119"/>
      <c r="V61" s="119"/>
      <c r="AB61" s="43"/>
      <c r="AX61" s="26"/>
    </row>
    <row r="62" spans="1:54" s="5" customFormat="1" x14ac:dyDescent="0.25">
      <c r="A62" s="43"/>
      <c r="G62" s="119"/>
      <c r="J62" s="119"/>
      <c r="M62" s="119"/>
      <c r="P62" s="119"/>
      <c r="S62" s="119"/>
      <c r="V62" s="119"/>
      <c r="AB62" s="43"/>
      <c r="AX62" s="26"/>
    </row>
    <row r="63" spans="1:54" s="5" customFormat="1" x14ac:dyDescent="0.25">
      <c r="A63" s="43"/>
      <c r="G63" s="119"/>
      <c r="J63" s="119"/>
      <c r="M63" s="119"/>
      <c r="P63" s="119"/>
      <c r="S63" s="119"/>
      <c r="V63" s="119"/>
      <c r="AB63" s="43"/>
      <c r="AX63" s="26"/>
    </row>
    <row r="64" spans="1:54" s="5" customFormat="1" x14ac:dyDescent="0.25">
      <c r="A64" s="43"/>
      <c r="G64" s="119"/>
      <c r="J64" s="119"/>
      <c r="M64" s="119"/>
      <c r="P64" s="119"/>
      <c r="S64" s="119"/>
      <c r="V64" s="119"/>
      <c r="AB64" s="43"/>
      <c r="AX64" s="26"/>
    </row>
    <row r="65" spans="1:50" s="5" customFormat="1" x14ac:dyDescent="0.25">
      <c r="A65" s="43"/>
      <c r="G65" s="119"/>
      <c r="J65" s="119"/>
      <c r="M65" s="119"/>
      <c r="P65" s="119"/>
      <c r="S65" s="119"/>
      <c r="V65" s="119"/>
      <c r="AB65" s="43"/>
      <c r="AX65" s="26"/>
    </row>
    <row r="66" spans="1:50" s="5" customFormat="1" x14ac:dyDescent="0.25">
      <c r="A66" s="43"/>
      <c r="G66" s="119"/>
      <c r="J66" s="119"/>
      <c r="M66" s="119"/>
      <c r="P66" s="119"/>
      <c r="S66" s="119"/>
      <c r="V66" s="119"/>
      <c r="AB66" s="43"/>
      <c r="AX66" s="26"/>
    </row>
    <row r="67" spans="1:50" s="5" customFormat="1" x14ac:dyDescent="0.25">
      <c r="A67" s="43"/>
      <c r="G67" s="119"/>
      <c r="J67" s="119"/>
      <c r="M67" s="119"/>
      <c r="P67" s="119"/>
      <c r="S67" s="119"/>
      <c r="V67" s="119"/>
      <c r="AB67" s="43"/>
      <c r="AX67" s="26"/>
    </row>
    <row r="68" spans="1:50" s="5" customFormat="1" x14ac:dyDescent="0.25">
      <c r="A68" s="43"/>
      <c r="G68" s="119"/>
      <c r="J68" s="119"/>
      <c r="M68" s="119"/>
      <c r="P68" s="119"/>
      <c r="S68" s="119"/>
      <c r="V68" s="119"/>
      <c r="AB68" s="43"/>
      <c r="AX68" s="26"/>
    </row>
    <row r="69" spans="1:50" s="5" customFormat="1" x14ac:dyDescent="0.25">
      <c r="A69" s="43"/>
      <c r="G69" s="119"/>
      <c r="J69" s="119"/>
      <c r="M69" s="119"/>
      <c r="P69" s="119"/>
      <c r="S69" s="119"/>
      <c r="V69" s="119"/>
      <c r="AB69" s="43"/>
      <c r="AX69" s="26"/>
    </row>
    <row r="70" spans="1:50" s="5" customFormat="1" x14ac:dyDescent="0.25">
      <c r="A70" s="43"/>
      <c r="G70" s="119"/>
      <c r="J70" s="119"/>
      <c r="M70" s="119"/>
      <c r="P70" s="119"/>
      <c r="S70" s="119"/>
      <c r="V70" s="119"/>
      <c r="AB70" s="43"/>
      <c r="AX70" s="26"/>
    </row>
    <row r="71" spans="1:50" s="5" customFormat="1" x14ac:dyDescent="0.25">
      <c r="A71" s="43"/>
      <c r="G71" s="119"/>
      <c r="J71" s="119"/>
      <c r="M71" s="119"/>
      <c r="P71" s="119"/>
      <c r="S71" s="119"/>
      <c r="V71" s="119"/>
      <c r="AB71" s="43"/>
      <c r="AX71" s="26"/>
    </row>
    <row r="72" spans="1:50" s="5" customFormat="1" x14ac:dyDescent="0.25">
      <c r="A72" s="43"/>
      <c r="G72" s="119"/>
      <c r="J72" s="119"/>
      <c r="M72" s="119"/>
      <c r="P72" s="119"/>
      <c r="S72" s="119"/>
      <c r="V72" s="119"/>
      <c r="AB72" s="43"/>
      <c r="AX72" s="26"/>
    </row>
    <row r="73" spans="1:50" s="5" customFormat="1" x14ac:dyDescent="0.25">
      <c r="A73" s="43"/>
      <c r="G73" s="119"/>
      <c r="J73" s="119"/>
      <c r="M73" s="119"/>
      <c r="P73" s="119"/>
      <c r="S73" s="119"/>
      <c r="V73" s="119"/>
      <c r="AB73" s="43"/>
      <c r="AX73" s="26"/>
    </row>
    <row r="74" spans="1:50" s="5" customFormat="1" x14ac:dyDescent="0.25">
      <c r="A74" s="43"/>
      <c r="G74" s="119"/>
      <c r="J74" s="119"/>
      <c r="M74" s="119"/>
      <c r="P74" s="119"/>
      <c r="S74" s="119"/>
      <c r="V74" s="119"/>
      <c r="AB74" s="43"/>
      <c r="AX74" s="26"/>
    </row>
    <row r="75" spans="1:50" s="5" customFormat="1" x14ac:dyDescent="0.25">
      <c r="A75" s="43"/>
      <c r="G75" s="119"/>
      <c r="J75" s="119"/>
      <c r="M75" s="119"/>
      <c r="P75" s="119"/>
      <c r="S75" s="119"/>
      <c r="V75" s="119"/>
      <c r="AB75" s="43"/>
      <c r="AX75" s="26"/>
    </row>
    <row r="76" spans="1:50" s="5" customFormat="1" x14ac:dyDescent="0.25">
      <c r="A76" s="43"/>
      <c r="G76" s="119"/>
      <c r="J76" s="119"/>
      <c r="M76" s="119"/>
      <c r="P76" s="119"/>
      <c r="S76" s="119"/>
      <c r="V76" s="119"/>
      <c r="AB76" s="43"/>
      <c r="AX76" s="26"/>
    </row>
    <row r="77" spans="1:50" s="5" customFormat="1" x14ac:dyDescent="0.25">
      <c r="A77" s="43"/>
      <c r="G77" s="119"/>
      <c r="J77" s="119"/>
      <c r="M77" s="119"/>
      <c r="P77" s="119"/>
      <c r="S77" s="119"/>
      <c r="V77" s="119"/>
      <c r="AB77" s="43"/>
      <c r="AX77" s="26"/>
    </row>
    <row r="78" spans="1:50" s="5" customFormat="1" x14ac:dyDescent="0.25">
      <c r="A78" s="43"/>
      <c r="G78" s="119"/>
      <c r="J78" s="119"/>
      <c r="M78" s="119"/>
      <c r="P78" s="119"/>
      <c r="S78" s="119"/>
      <c r="V78" s="119"/>
      <c r="AB78" s="43"/>
      <c r="AX78" s="26"/>
    </row>
    <row r="79" spans="1:50" s="5" customFormat="1" x14ac:dyDescent="0.25">
      <c r="A79" s="43"/>
      <c r="G79" s="119"/>
      <c r="J79" s="119"/>
      <c r="M79" s="119"/>
      <c r="P79" s="119"/>
      <c r="S79" s="119"/>
      <c r="V79" s="119"/>
      <c r="AB79" s="43"/>
      <c r="AX79" s="26"/>
    </row>
    <row r="80" spans="1:50" s="5" customFormat="1" x14ac:dyDescent="0.25">
      <c r="A80" s="43"/>
      <c r="G80" s="119"/>
      <c r="J80" s="119"/>
      <c r="M80" s="119"/>
      <c r="P80" s="119"/>
      <c r="S80" s="119"/>
      <c r="V80" s="119"/>
      <c r="AB80" s="43"/>
      <c r="AX80" s="26"/>
    </row>
    <row r="81" spans="1:50" s="5" customFormat="1" x14ac:dyDescent="0.25">
      <c r="A81" s="43"/>
      <c r="G81" s="119"/>
      <c r="J81" s="119"/>
      <c r="M81" s="119"/>
      <c r="P81" s="119"/>
      <c r="S81" s="119"/>
      <c r="V81" s="119"/>
      <c r="AB81" s="43"/>
      <c r="AX81" s="26"/>
    </row>
    <row r="82" spans="1:50" s="5" customFormat="1" x14ac:dyDescent="0.25">
      <c r="A82" s="43"/>
      <c r="G82" s="119"/>
      <c r="J82" s="119"/>
      <c r="M82" s="119"/>
      <c r="P82" s="119"/>
      <c r="S82" s="119"/>
      <c r="V82" s="119"/>
      <c r="AB82" s="43"/>
      <c r="AX82" s="26"/>
    </row>
    <row r="83" spans="1:50" s="5" customFormat="1" x14ac:dyDescent="0.25">
      <c r="A83" s="43"/>
      <c r="G83" s="119"/>
      <c r="J83" s="119"/>
      <c r="M83" s="119"/>
      <c r="P83" s="119"/>
      <c r="S83" s="119"/>
      <c r="V83" s="119"/>
      <c r="AB83" s="43"/>
      <c r="AX83" s="26"/>
    </row>
    <row r="84" spans="1:50" s="5" customFormat="1" x14ac:dyDescent="0.25">
      <c r="A84" s="43"/>
      <c r="G84" s="119"/>
      <c r="J84" s="119"/>
      <c r="M84" s="119"/>
      <c r="P84" s="119"/>
      <c r="S84" s="119"/>
      <c r="V84" s="119"/>
      <c r="AB84" s="43"/>
      <c r="AX84" s="26"/>
    </row>
    <row r="85" spans="1:50" s="5" customFormat="1" x14ac:dyDescent="0.25">
      <c r="A85" s="43"/>
      <c r="G85" s="119"/>
      <c r="J85" s="119"/>
      <c r="M85" s="119"/>
      <c r="P85" s="119"/>
      <c r="S85" s="119"/>
      <c r="V85" s="119"/>
      <c r="AB85" s="43"/>
      <c r="AX85" s="26"/>
    </row>
    <row r="86" spans="1:50" s="5" customFormat="1" x14ac:dyDescent="0.25">
      <c r="A86" s="43"/>
      <c r="G86" s="119"/>
      <c r="J86" s="119"/>
      <c r="M86" s="119"/>
      <c r="P86" s="119"/>
      <c r="S86" s="119"/>
      <c r="V86" s="119"/>
      <c r="AB86" s="43"/>
      <c r="AX86" s="26"/>
    </row>
    <row r="87" spans="1:50" s="5" customFormat="1" x14ac:dyDescent="0.25">
      <c r="A87" s="43"/>
      <c r="G87" s="119"/>
      <c r="J87" s="119"/>
      <c r="M87" s="119"/>
      <c r="P87" s="119"/>
      <c r="S87" s="119"/>
      <c r="V87" s="119"/>
      <c r="AB87" s="43"/>
      <c r="AX87" s="26"/>
    </row>
    <row r="88" spans="1:50" s="5" customFormat="1" x14ac:dyDescent="0.25">
      <c r="A88" s="43"/>
      <c r="G88" s="119"/>
      <c r="J88" s="119"/>
      <c r="M88" s="119"/>
      <c r="P88" s="119"/>
      <c r="S88" s="119"/>
      <c r="V88" s="119"/>
      <c r="AB88" s="43"/>
      <c r="AX88" s="26"/>
    </row>
    <row r="89" spans="1:50" s="5" customFormat="1" x14ac:dyDescent="0.25">
      <c r="A89" s="43"/>
      <c r="G89" s="119"/>
      <c r="J89" s="119"/>
      <c r="M89" s="119"/>
      <c r="P89" s="119"/>
      <c r="S89" s="119"/>
      <c r="V89" s="119"/>
      <c r="AB89" s="43"/>
      <c r="AX89" s="26"/>
    </row>
    <row r="90" spans="1:50" s="5" customFormat="1" x14ac:dyDescent="0.25">
      <c r="A90" s="43"/>
      <c r="G90" s="119"/>
      <c r="J90" s="119"/>
      <c r="M90" s="119"/>
      <c r="P90" s="119"/>
      <c r="S90" s="119"/>
      <c r="V90" s="119"/>
      <c r="AB90" s="43"/>
      <c r="AX90" s="26"/>
    </row>
    <row r="91" spans="1:50" s="5" customFormat="1" x14ac:dyDescent="0.25">
      <c r="A91" s="43"/>
      <c r="G91" s="119"/>
      <c r="J91" s="119"/>
      <c r="M91" s="119"/>
      <c r="P91" s="119"/>
      <c r="S91" s="119"/>
      <c r="V91" s="119"/>
      <c r="AB91" s="43"/>
      <c r="AX91" s="26"/>
    </row>
    <row r="92" spans="1:50" s="5" customFormat="1" x14ac:dyDescent="0.25">
      <c r="A92" s="43"/>
      <c r="G92" s="119"/>
      <c r="J92" s="119"/>
      <c r="M92" s="119"/>
      <c r="P92" s="119"/>
      <c r="S92" s="119"/>
      <c r="V92" s="119"/>
      <c r="AB92" s="43"/>
      <c r="AX92" s="26"/>
    </row>
    <row r="93" spans="1:50" s="5" customFormat="1" x14ac:dyDescent="0.25">
      <c r="A93" s="43"/>
      <c r="G93" s="119"/>
      <c r="J93" s="119"/>
      <c r="M93" s="119"/>
      <c r="P93" s="119"/>
      <c r="S93" s="119"/>
      <c r="V93" s="119"/>
      <c r="AB93" s="43"/>
      <c r="AX93" s="26"/>
    </row>
    <row r="94" spans="1:50" s="5" customFormat="1" x14ac:dyDescent="0.25">
      <c r="A94" s="43"/>
      <c r="G94" s="119"/>
      <c r="J94" s="119"/>
      <c r="M94" s="119"/>
      <c r="P94" s="119"/>
      <c r="S94" s="119"/>
      <c r="V94" s="119"/>
      <c r="AB94" s="43"/>
      <c r="AX94" s="26"/>
    </row>
    <row r="95" spans="1:50" s="5" customFormat="1" x14ac:dyDescent="0.25">
      <c r="A95" s="43"/>
      <c r="G95" s="119"/>
      <c r="J95" s="119"/>
      <c r="M95" s="119"/>
      <c r="P95" s="119"/>
      <c r="S95" s="119"/>
      <c r="V95" s="119"/>
      <c r="AB95" s="43"/>
      <c r="AX95" s="26"/>
    </row>
    <row r="96" spans="1:50" s="5" customFormat="1" x14ac:dyDescent="0.25">
      <c r="A96" s="43"/>
      <c r="G96" s="119"/>
      <c r="J96" s="119"/>
      <c r="M96" s="119"/>
      <c r="P96" s="119"/>
      <c r="S96" s="119"/>
      <c r="V96" s="119"/>
      <c r="AB96" s="43"/>
      <c r="AX96" s="26"/>
    </row>
    <row r="97" spans="1:50" s="5" customFormat="1" x14ac:dyDescent="0.25">
      <c r="A97" s="43"/>
      <c r="G97" s="119"/>
      <c r="J97" s="119"/>
      <c r="M97" s="119"/>
      <c r="P97" s="119"/>
      <c r="S97" s="119"/>
      <c r="V97" s="119"/>
      <c r="AB97" s="43"/>
      <c r="AX97" s="26"/>
    </row>
    <row r="98" spans="1:50" s="5" customFormat="1" x14ac:dyDescent="0.25">
      <c r="A98" s="43"/>
      <c r="G98" s="119"/>
      <c r="J98" s="119"/>
      <c r="M98" s="119"/>
      <c r="P98" s="119"/>
      <c r="S98" s="119"/>
      <c r="V98" s="119"/>
      <c r="AB98" s="43"/>
      <c r="AX98" s="26"/>
    </row>
    <row r="99" spans="1:50" s="5" customFormat="1" x14ac:dyDescent="0.25">
      <c r="A99" s="43"/>
      <c r="G99" s="119"/>
      <c r="J99" s="119"/>
      <c r="M99" s="119"/>
      <c r="P99" s="119"/>
      <c r="S99" s="119"/>
      <c r="V99" s="119"/>
      <c r="AB99" s="43"/>
      <c r="AX99" s="26"/>
    </row>
    <row r="100" spans="1:50" s="5" customFormat="1" x14ac:dyDescent="0.25">
      <c r="A100" s="43"/>
      <c r="G100" s="119"/>
      <c r="J100" s="119"/>
      <c r="M100" s="119"/>
      <c r="P100" s="119"/>
      <c r="S100" s="119"/>
      <c r="V100" s="119"/>
      <c r="AB100" s="43"/>
      <c r="AX100" s="26"/>
    </row>
    <row r="101" spans="1:50" s="5" customFormat="1" x14ac:dyDescent="0.25">
      <c r="A101" s="43"/>
      <c r="G101" s="119"/>
      <c r="J101" s="119"/>
      <c r="M101" s="119"/>
      <c r="P101" s="119"/>
      <c r="S101" s="119"/>
      <c r="V101" s="119"/>
      <c r="AB101" s="43"/>
      <c r="AX101" s="26"/>
    </row>
    <row r="102" spans="1:50" s="5" customFormat="1" x14ac:dyDescent="0.25">
      <c r="A102" s="43"/>
      <c r="G102" s="119"/>
      <c r="J102" s="119"/>
      <c r="M102" s="119"/>
      <c r="P102" s="119"/>
      <c r="S102" s="119"/>
      <c r="V102" s="119"/>
      <c r="AB102" s="43"/>
      <c r="AX102" s="26"/>
    </row>
    <row r="103" spans="1:50" s="5" customFormat="1" x14ac:dyDescent="0.25">
      <c r="A103" s="43"/>
      <c r="G103" s="119"/>
      <c r="J103" s="119"/>
      <c r="M103" s="119"/>
      <c r="P103" s="119"/>
      <c r="S103" s="119"/>
      <c r="V103" s="119"/>
      <c r="AB103" s="43"/>
      <c r="AX103" s="26"/>
    </row>
    <row r="104" spans="1:50" s="5" customFormat="1" x14ac:dyDescent="0.25">
      <c r="A104" s="43"/>
      <c r="G104" s="119"/>
      <c r="J104" s="119"/>
      <c r="M104" s="119"/>
      <c r="P104" s="119"/>
      <c r="S104" s="119"/>
      <c r="V104" s="119"/>
      <c r="AB104" s="43"/>
      <c r="AX104" s="26"/>
    </row>
    <row r="105" spans="1:50" s="5" customFormat="1" x14ac:dyDescent="0.25">
      <c r="A105" s="43"/>
      <c r="G105" s="119"/>
      <c r="J105" s="119"/>
      <c r="M105" s="119"/>
      <c r="P105" s="119"/>
      <c r="S105" s="119"/>
      <c r="V105" s="119"/>
      <c r="AB105" s="43"/>
      <c r="AX105" s="26"/>
    </row>
    <row r="106" spans="1:50" s="5" customFormat="1" x14ac:dyDescent="0.25">
      <c r="A106" s="43"/>
      <c r="G106" s="119"/>
      <c r="J106" s="119"/>
      <c r="M106" s="119"/>
      <c r="P106" s="119"/>
      <c r="S106" s="119"/>
      <c r="V106" s="119"/>
      <c r="AB106" s="43"/>
      <c r="AX106" s="26"/>
    </row>
    <row r="107" spans="1:50" s="5" customFormat="1" x14ac:dyDescent="0.25">
      <c r="A107" s="43"/>
      <c r="G107" s="119"/>
      <c r="J107" s="119"/>
      <c r="M107" s="119"/>
      <c r="P107" s="119"/>
      <c r="S107" s="119"/>
      <c r="V107" s="119"/>
      <c r="AB107" s="43"/>
      <c r="AX107" s="26"/>
    </row>
    <row r="108" spans="1:50" s="5" customFormat="1" x14ac:dyDescent="0.25">
      <c r="A108" s="43"/>
      <c r="G108" s="119"/>
      <c r="J108" s="119"/>
      <c r="M108" s="119"/>
      <c r="P108" s="119"/>
      <c r="S108" s="119"/>
      <c r="V108" s="119"/>
      <c r="AB108" s="43"/>
      <c r="AX108" s="26"/>
    </row>
    <row r="109" spans="1:50" s="5" customFormat="1" x14ac:dyDescent="0.25">
      <c r="A109" s="43"/>
      <c r="G109" s="119"/>
      <c r="J109" s="119"/>
      <c r="M109" s="119"/>
      <c r="P109" s="119"/>
      <c r="S109" s="119"/>
      <c r="V109" s="119"/>
      <c r="AB109" s="43"/>
      <c r="AX109" s="26"/>
    </row>
    <row r="110" spans="1:50" s="5" customFormat="1" x14ac:dyDescent="0.25">
      <c r="A110" s="43"/>
      <c r="G110" s="119"/>
      <c r="J110" s="119"/>
      <c r="M110" s="119"/>
      <c r="P110" s="119"/>
      <c r="S110" s="119"/>
      <c r="V110" s="119"/>
      <c r="AB110" s="43"/>
      <c r="AX110" s="26"/>
    </row>
    <row r="111" spans="1:50" s="5" customFormat="1" x14ac:dyDescent="0.25">
      <c r="A111" s="43"/>
      <c r="G111" s="119"/>
      <c r="J111" s="119"/>
      <c r="M111" s="119"/>
      <c r="P111" s="119"/>
      <c r="S111" s="119"/>
      <c r="V111" s="119"/>
      <c r="AB111" s="43"/>
      <c r="AX111" s="26"/>
    </row>
    <row r="112" spans="1:50" s="5" customFormat="1" x14ac:dyDescent="0.25">
      <c r="A112" s="43"/>
      <c r="G112" s="119"/>
      <c r="J112" s="119"/>
      <c r="M112" s="119"/>
      <c r="P112" s="119"/>
      <c r="S112" s="119"/>
      <c r="V112" s="119"/>
      <c r="AB112" s="43"/>
      <c r="AX112" s="26"/>
    </row>
    <row r="113" spans="1:50" s="5" customFormat="1" x14ac:dyDescent="0.25">
      <c r="A113" s="43"/>
      <c r="G113" s="119"/>
      <c r="J113" s="119"/>
      <c r="M113" s="119"/>
      <c r="P113" s="119"/>
      <c r="S113" s="119"/>
      <c r="V113" s="119"/>
      <c r="AB113" s="43"/>
      <c r="AX113" s="26"/>
    </row>
    <row r="114" spans="1:50" s="5" customFormat="1" x14ac:dyDescent="0.25">
      <c r="A114" s="43"/>
      <c r="G114" s="119"/>
      <c r="J114" s="119"/>
      <c r="M114" s="119"/>
      <c r="P114" s="119"/>
      <c r="S114" s="119"/>
      <c r="V114" s="119"/>
      <c r="AB114" s="43"/>
      <c r="AX114" s="26"/>
    </row>
    <row r="115" spans="1:50" s="5" customFormat="1" x14ac:dyDescent="0.25">
      <c r="A115" s="43"/>
      <c r="G115" s="119"/>
      <c r="J115" s="119"/>
      <c r="M115" s="119"/>
      <c r="P115" s="119"/>
      <c r="S115" s="119"/>
      <c r="V115" s="119"/>
      <c r="AB115" s="43"/>
      <c r="AX115" s="26"/>
    </row>
    <row r="116" spans="1:50" s="5" customFormat="1" x14ac:dyDescent="0.25">
      <c r="A116" s="43"/>
      <c r="G116" s="119"/>
      <c r="J116" s="119"/>
      <c r="M116" s="119"/>
      <c r="P116" s="119"/>
      <c r="S116" s="119"/>
      <c r="V116" s="119"/>
      <c r="AB116" s="43"/>
      <c r="AX116" s="26"/>
    </row>
    <row r="117" spans="1:50" s="5" customFormat="1" x14ac:dyDescent="0.25">
      <c r="A117" s="43"/>
      <c r="G117" s="119"/>
      <c r="J117" s="119"/>
      <c r="M117" s="119"/>
      <c r="P117" s="119"/>
      <c r="S117" s="119"/>
      <c r="V117" s="119"/>
      <c r="AB117" s="43"/>
      <c r="AX117" s="26"/>
    </row>
    <row r="118" spans="1:50" s="5" customFormat="1" x14ac:dyDescent="0.25">
      <c r="A118" s="43"/>
      <c r="G118" s="119"/>
      <c r="J118" s="119"/>
      <c r="M118" s="119"/>
      <c r="P118" s="119"/>
      <c r="S118" s="119"/>
      <c r="V118" s="119"/>
      <c r="AB118" s="43"/>
      <c r="AX118" s="26"/>
    </row>
    <row r="119" spans="1:50" s="5" customFormat="1" x14ac:dyDescent="0.25">
      <c r="A119" s="43"/>
      <c r="G119" s="119"/>
      <c r="J119" s="119"/>
      <c r="M119" s="119"/>
      <c r="P119" s="119"/>
      <c r="S119" s="119"/>
      <c r="V119" s="119"/>
      <c r="AB119" s="43"/>
      <c r="AX119" s="26"/>
    </row>
    <row r="120" spans="1:50" s="5" customFormat="1" x14ac:dyDescent="0.25">
      <c r="A120" s="43"/>
      <c r="G120" s="119"/>
      <c r="J120" s="119"/>
      <c r="M120" s="119"/>
      <c r="P120" s="119"/>
      <c r="S120" s="119"/>
      <c r="V120" s="119"/>
      <c r="AB120" s="43"/>
      <c r="AX120" s="26"/>
    </row>
    <row r="121" spans="1:50" s="5" customFormat="1" x14ac:dyDescent="0.25">
      <c r="A121" s="43"/>
      <c r="G121" s="119"/>
      <c r="J121" s="119"/>
      <c r="M121" s="119"/>
      <c r="P121" s="119"/>
      <c r="S121" s="119"/>
      <c r="V121" s="119"/>
      <c r="AB121" s="43"/>
      <c r="AX121" s="26"/>
    </row>
    <row r="122" spans="1:50" s="5" customFormat="1" x14ac:dyDescent="0.25">
      <c r="A122" s="43"/>
      <c r="G122" s="119"/>
      <c r="J122" s="119"/>
      <c r="M122" s="119"/>
      <c r="P122" s="119"/>
      <c r="S122" s="119"/>
      <c r="V122" s="119"/>
      <c r="AB122" s="43"/>
      <c r="AX122" s="26"/>
    </row>
    <row r="123" spans="1:50" s="5" customFormat="1" x14ac:dyDescent="0.25">
      <c r="A123" s="43"/>
      <c r="G123" s="119"/>
      <c r="J123" s="119"/>
      <c r="M123" s="119"/>
      <c r="P123" s="119"/>
      <c r="S123" s="119"/>
      <c r="V123" s="119"/>
      <c r="AB123" s="43"/>
      <c r="AX123" s="26"/>
    </row>
    <row r="124" spans="1:50" s="5" customFormat="1" x14ac:dyDescent="0.25">
      <c r="A124" s="43"/>
      <c r="G124" s="119"/>
      <c r="J124" s="119"/>
      <c r="M124" s="119"/>
      <c r="P124" s="119"/>
      <c r="S124" s="119"/>
      <c r="V124" s="119"/>
      <c r="AB124" s="43"/>
      <c r="AX124" s="26"/>
    </row>
    <row r="125" spans="1:50" s="5" customFormat="1" x14ac:dyDescent="0.25">
      <c r="A125" s="43"/>
      <c r="G125" s="119"/>
      <c r="J125" s="119"/>
      <c r="M125" s="119"/>
      <c r="P125" s="119"/>
      <c r="S125" s="119"/>
      <c r="V125" s="119"/>
      <c r="AB125" s="43"/>
      <c r="AX125" s="26"/>
    </row>
    <row r="126" spans="1:50" s="5" customFormat="1" x14ac:dyDescent="0.25">
      <c r="A126" s="43"/>
      <c r="G126" s="119"/>
      <c r="J126" s="119"/>
      <c r="M126" s="119"/>
      <c r="P126" s="119"/>
      <c r="S126" s="119"/>
      <c r="V126" s="119"/>
      <c r="AB126" s="43"/>
      <c r="AX126" s="26"/>
    </row>
    <row r="127" spans="1:50" s="5" customFormat="1" x14ac:dyDescent="0.25">
      <c r="A127" s="43"/>
      <c r="G127" s="119"/>
      <c r="J127" s="119"/>
      <c r="M127" s="119"/>
      <c r="P127" s="119"/>
      <c r="S127" s="119"/>
      <c r="V127" s="119"/>
      <c r="AB127" s="43"/>
      <c r="AX127" s="26"/>
    </row>
    <row r="128" spans="1:50" s="5" customFormat="1" x14ac:dyDescent="0.25">
      <c r="A128" s="43"/>
      <c r="G128" s="119"/>
      <c r="J128" s="119"/>
      <c r="M128" s="119"/>
      <c r="P128" s="119"/>
      <c r="S128" s="119"/>
      <c r="V128" s="119"/>
      <c r="AB128" s="43"/>
      <c r="AX128" s="26"/>
    </row>
    <row r="129" spans="1:50" s="5" customFormat="1" x14ac:dyDescent="0.25">
      <c r="A129" s="43"/>
      <c r="G129" s="119"/>
      <c r="J129" s="119"/>
      <c r="M129" s="119"/>
      <c r="P129" s="119"/>
      <c r="S129" s="119"/>
      <c r="V129" s="119"/>
      <c r="AB129" s="43"/>
      <c r="AX129" s="26"/>
    </row>
    <row r="130" spans="1:50" s="5" customFormat="1" x14ac:dyDescent="0.25">
      <c r="A130" s="43"/>
      <c r="G130" s="119"/>
      <c r="J130" s="119"/>
      <c r="M130" s="119"/>
      <c r="P130" s="119"/>
      <c r="S130" s="119"/>
      <c r="V130" s="119"/>
      <c r="AB130" s="43"/>
      <c r="AX130" s="26"/>
    </row>
    <row r="131" spans="1:50" s="5" customFormat="1" x14ac:dyDescent="0.25">
      <c r="A131" s="43"/>
      <c r="G131" s="119"/>
      <c r="J131" s="119"/>
      <c r="M131" s="119"/>
      <c r="P131" s="119"/>
      <c r="S131" s="119"/>
      <c r="V131" s="119"/>
      <c r="AB131" s="43"/>
      <c r="AX131" s="26"/>
    </row>
    <row r="132" spans="1:50" s="5" customFormat="1" x14ac:dyDescent="0.25">
      <c r="A132" s="43"/>
      <c r="G132" s="119"/>
      <c r="J132" s="119"/>
      <c r="M132" s="119"/>
      <c r="P132" s="119"/>
      <c r="S132" s="119"/>
      <c r="V132" s="119"/>
      <c r="AB132" s="43"/>
      <c r="AX132" s="26"/>
    </row>
    <row r="133" spans="1:50" s="5" customFormat="1" x14ac:dyDescent="0.25">
      <c r="A133" s="43"/>
      <c r="G133" s="119"/>
      <c r="J133" s="119"/>
      <c r="M133" s="119"/>
      <c r="P133" s="119"/>
      <c r="S133" s="119"/>
      <c r="V133" s="119"/>
      <c r="AB133" s="43"/>
      <c r="AX133" s="26"/>
    </row>
    <row r="134" spans="1:50" s="5" customFormat="1" x14ac:dyDescent="0.25">
      <c r="A134" s="43"/>
      <c r="G134" s="119"/>
      <c r="J134" s="119"/>
      <c r="M134" s="119"/>
      <c r="P134" s="119"/>
      <c r="S134" s="119"/>
      <c r="V134" s="119"/>
      <c r="AB134" s="43"/>
      <c r="AX134" s="26"/>
    </row>
    <row r="135" spans="1:50" s="5" customFormat="1" x14ac:dyDescent="0.25">
      <c r="A135" s="43"/>
      <c r="G135" s="119"/>
      <c r="J135" s="119"/>
      <c r="M135" s="119"/>
      <c r="P135" s="119"/>
      <c r="S135" s="119"/>
      <c r="V135" s="119"/>
      <c r="AB135" s="43"/>
      <c r="AX135" s="26"/>
    </row>
    <row r="136" spans="1:50" s="5" customFormat="1" x14ac:dyDescent="0.25">
      <c r="A136" s="43"/>
      <c r="G136" s="119"/>
      <c r="J136" s="119"/>
      <c r="M136" s="119"/>
      <c r="P136" s="119"/>
      <c r="S136" s="119"/>
      <c r="V136" s="119"/>
      <c r="AB136" s="43"/>
      <c r="AX136" s="26"/>
    </row>
    <row r="137" spans="1:50" s="5" customFormat="1" x14ac:dyDescent="0.25">
      <c r="A137" s="43"/>
      <c r="G137" s="119"/>
      <c r="J137" s="119"/>
      <c r="M137" s="119"/>
      <c r="P137" s="119"/>
      <c r="S137" s="119"/>
      <c r="V137" s="119"/>
      <c r="AB137" s="43"/>
      <c r="AX137" s="26"/>
    </row>
    <row r="138" spans="1:50" s="5" customFormat="1" x14ac:dyDescent="0.25">
      <c r="A138" s="43"/>
      <c r="G138" s="119"/>
      <c r="J138" s="119"/>
      <c r="M138" s="119"/>
      <c r="P138" s="119"/>
      <c r="S138" s="119"/>
      <c r="V138" s="119"/>
      <c r="AB138" s="43"/>
      <c r="AX138" s="26"/>
    </row>
    <row r="139" spans="1:50" s="5" customFormat="1" x14ac:dyDescent="0.25">
      <c r="A139" s="43"/>
      <c r="G139" s="119"/>
      <c r="J139" s="119"/>
      <c r="M139" s="119"/>
      <c r="P139" s="119"/>
      <c r="S139" s="119"/>
      <c r="V139" s="119"/>
      <c r="AB139" s="43"/>
      <c r="AX139" s="26"/>
    </row>
    <row r="140" spans="1:50" s="5" customFormat="1" x14ac:dyDescent="0.25">
      <c r="A140" s="43"/>
      <c r="G140" s="119"/>
      <c r="J140" s="119"/>
      <c r="M140" s="119"/>
      <c r="P140" s="119"/>
      <c r="S140" s="119"/>
      <c r="V140" s="119"/>
      <c r="AB140" s="43"/>
      <c r="AX140" s="26"/>
    </row>
    <row r="141" spans="1:50" s="5" customFormat="1" x14ac:dyDescent="0.25">
      <c r="A141" s="43"/>
      <c r="G141" s="119"/>
      <c r="J141" s="119"/>
      <c r="M141" s="119"/>
      <c r="P141" s="119"/>
      <c r="S141" s="119"/>
      <c r="V141" s="119"/>
      <c r="AB141" s="43"/>
      <c r="AX141" s="26"/>
    </row>
    <row r="142" spans="1:50" s="5" customFormat="1" x14ac:dyDescent="0.25">
      <c r="A142" s="43"/>
      <c r="G142" s="119"/>
      <c r="J142" s="119"/>
      <c r="M142" s="119"/>
      <c r="P142" s="119"/>
      <c r="S142" s="119"/>
      <c r="V142" s="119"/>
      <c r="AB142" s="43"/>
      <c r="AX142" s="26"/>
    </row>
    <row r="143" spans="1:50" s="5" customFormat="1" x14ac:dyDescent="0.25">
      <c r="A143" s="43"/>
      <c r="G143" s="119"/>
      <c r="J143" s="119"/>
      <c r="M143" s="119"/>
      <c r="P143" s="119"/>
      <c r="S143" s="119"/>
      <c r="V143" s="119"/>
      <c r="AB143" s="43"/>
      <c r="AX143" s="26"/>
    </row>
    <row r="144" spans="1:50" s="5" customFormat="1" x14ac:dyDescent="0.25">
      <c r="A144" s="43"/>
      <c r="G144" s="119"/>
      <c r="J144" s="119"/>
      <c r="M144" s="119"/>
      <c r="P144" s="119"/>
      <c r="S144" s="119"/>
      <c r="V144" s="119"/>
      <c r="AB144" s="43"/>
      <c r="AX144" s="26"/>
    </row>
    <row r="145" spans="1:50" s="5" customFormat="1" x14ac:dyDescent="0.25">
      <c r="A145" s="43"/>
      <c r="G145" s="119"/>
      <c r="J145" s="119"/>
      <c r="M145" s="119"/>
      <c r="P145" s="119"/>
      <c r="S145" s="119"/>
      <c r="V145" s="119"/>
      <c r="AB145" s="43"/>
      <c r="AX145" s="26"/>
    </row>
    <row r="146" spans="1:50" s="5" customFormat="1" x14ac:dyDescent="0.25">
      <c r="A146" s="43"/>
      <c r="G146" s="119"/>
      <c r="J146" s="119"/>
      <c r="M146" s="119"/>
      <c r="P146" s="119"/>
      <c r="S146" s="119"/>
      <c r="V146" s="119"/>
      <c r="AB146" s="43"/>
      <c r="AX146" s="26"/>
    </row>
    <row r="147" spans="1:50" s="5" customFormat="1" x14ac:dyDescent="0.25">
      <c r="A147" s="43"/>
      <c r="G147" s="119"/>
      <c r="J147" s="119"/>
      <c r="M147" s="119"/>
      <c r="P147" s="119"/>
      <c r="S147" s="119"/>
      <c r="V147" s="119"/>
      <c r="AB147" s="43"/>
      <c r="AX147" s="26"/>
    </row>
    <row r="148" spans="1:50" s="5" customFormat="1" x14ac:dyDescent="0.25">
      <c r="A148" s="43"/>
      <c r="G148" s="119"/>
      <c r="J148" s="119"/>
      <c r="M148" s="119"/>
      <c r="P148" s="119"/>
      <c r="S148" s="119"/>
      <c r="V148" s="119"/>
      <c r="AB148" s="43"/>
      <c r="AX148" s="26"/>
    </row>
    <row r="149" spans="1:50" s="5" customFormat="1" x14ac:dyDescent="0.25">
      <c r="A149" s="43"/>
      <c r="G149" s="119"/>
      <c r="J149" s="119"/>
      <c r="M149" s="119"/>
      <c r="P149" s="119"/>
      <c r="S149" s="119"/>
      <c r="V149" s="119"/>
      <c r="AB149" s="43"/>
      <c r="AX149" s="26"/>
    </row>
    <row r="150" spans="1:50" s="5" customFormat="1" x14ac:dyDescent="0.25">
      <c r="A150" s="43"/>
      <c r="G150" s="119"/>
      <c r="J150" s="119"/>
      <c r="M150" s="119"/>
      <c r="P150" s="119"/>
      <c r="S150" s="119"/>
      <c r="V150" s="119"/>
      <c r="AB150" s="43"/>
      <c r="AX150" s="26"/>
    </row>
    <row r="151" spans="1:50" s="5" customFormat="1" x14ac:dyDescent="0.25">
      <c r="A151" s="43"/>
      <c r="G151" s="119"/>
      <c r="J151" s="119"/>
      <c r="M151" s="119"/>
      <c r="P151" s="119"/>
      <c r="S151" s="119"/>
      <c r="V151" s="119"/>
      <c r="AB151" s="43"/>
      <c r="AX151" s="26"/>
    </row>
    <row r="152" spans="1:50" s="5" customFormat="1" x14ac:dyDescent="0.25">
      <c r="A152" s="43"/>
      <c r="G152" s="119"/>
      <c r="J152" s="119"/>
      <c r="M152" s="119"/>
      <c r="P152" s="119"/>
      <c r="S152" s="119"/>
      <c r="V152" s="119"/>
      <c r="AB152" s="43"/>
      <c r="AX152" s="26"/>
    </row>
    <row r="153" spans="1:50" s="5" customFormat="1" x14ac:dyDescent="0.25">
      <c r="A153" s="43"/>
      <c r="G153" s="119"/>
      <c r="J153" s="119"/>
      <c r="M153" s="119"/>
      <c r="P153" s="119"/>
      <c r="S153" s="119"/>
      <c r="V153" s="119"/>
      <c r="AB153" s="43"/>
      <c r="AX153" s="26"/>
    </row>
    <row r="154" spans="1:50" s="5" customFormat="1" x14ac:dyDescent="0.25">
      <c r="A154" s="43"/>
      <c r="G154" s="119"/>
      <c r="J154" s="119"/>
      <c r="M154" s="119"/>
      <c r="P154" s="119"/>
      <c r="S154" s="119"/>
      <c r="V154" s="119"/>
      <c r="AB154" s="43"/>
      <c r="AX154" s="26"/>
    </row>
    <row r="155" spans="1:50" s="5" customFormat="1" x14ac:dyDescent="0.25">
      <c r="A155" s="43"/>
      <c r="G155" s="119"/>
      <c r="J155" s="119"/>
      <c r="M155" s="119"/>
      <c r="P155" s="119"/>
      <c r="S155" s="119"/>
      <c r="V155" s="119"/>
      <c r="AB155" s="43"/>
      <c r="AX155" s="26"/>
    </row>
    <row r="156" spans="1:50" s="5" customFormat="1" x14ac:dyDescent="0.25">
      <c r="A156" s="43"/>
      <c r="G156" s="119"/>
      <c r="J156" s="119"/>
      <c r="M156" s="119"/>
      <c r="P156" s="119"/>
      <c r="S156" s="119"/>
      <c r="V156" s="119"/>
      <c r="AB156" s="43"/>
      <c r="AX156" s="26"/>
    </row>
    <row r="157" spans="1:50" s="5" customFormat="1" x14ac:dyDescent="0.25">
      <c r="A157" s="43"/>
      <c r="G157" s="119"/>
      <c r="J157" s="119"/>
      <c r="M157" s="119"/>
      <c r="P157" s="119"/>
      <c r="S157" s="119"/>
      <c r="V157" s="119"/>
      <c r="AB157" s="43"/>
      <c r="AX157" s="26"/>
    </row>
    <row r="158" spans="1:50" s="5" customFormat="1" x14ac:dyDescent="0.25">
      <c r="A158" s="43"/>
      <c r="G158" s="119"/>
      <c r="J158" s="119"/>
      <c r="M158" s="119"/>
      <c r="P158" s="119"/>
      <c r="S158" s="119"/>
      <c r="V158" s="119"/>
      <c r="AB158" s="43"/>
      <c r="AX158" s="26"/>
    </row>
    <row r="159" spans="1:50" s="5" customFormat="1" x14ac:dyDescent="0.25">
      <c r="A159" s="43"/>
      <c r="G159" s="119"/>
      <c r="J159" s="119"/>
      <c r="M159" s="119"/>
      <c r="P159" s="119"/>
      <c r="S159" s="119"/>
      <c r="V159" s="119"/>
      <c r="AB159" s="43"/>
      <c r="AX159" s="26"/>
    </row>
    <row r="160" spans="1:50" s="5" customFormat="1" x14ac:dyDescent="0.25">
      <c r="A160" s="43"/>
      <c r="G160" s="119"/>
      <c r="J160" s="119"/>
      <c r="M160" s="119"/>
      <c r="P160" s="119"/>
      <c r="S160" s="119"/>
      <c r="V160" s="119"/>
      <c r="AB160" s="43"/>
      <c r="AX160" s="26"/>
    </row>
    <row r="161" spans="1:50" s="5" customFormat="1" x14ac:dyDescent="0.25">
      <c r="A161" s="43"/>
      <c r="G161" s="119"/>
      <c r="J161" s="119"/>
      <c r="M161" s="119"/>
      <c r="P161" s="119"/>
      <c r="S161" s="119"/>
      <c r="V161" s="119"/>
      <c r="AB161" s="43"/>
      <c r="AX161" s="26"/>
    </row>
    <row r="162" spans="1:50" s="5" customFormat="1" x14ac:dyDescent="0.25">
      <c r="A162" s="43"/>
      <c r="G162" s="119"/>
      <c r="J162" s="119"/>
      <c r="M162" s="119"/>
      <c r="P162" s="119"/>
      <c r="S162" s="119"/>
      <c r="V162" s="119"/>
      <c r="AB162" s="43"/>
      <c r="AX162" s="26"/>
    </row>
    <row r="163" spans="1:50" s="5" customFormat="1" x14ac:dyDescent="0.25">
      <c r="A163" s="43"/>
      <c r="G163" s="119"/>
      <c r="J163" s="119"/>
      <c r="M163" s="119"/>
      <c r="P163" s="119"/>
      <c r="S163" s="119"/>
      <c r="V163" s="119"/>
      <c r="AB163" s="43"/>
      <c r="AX163" s="26"/>
    </row>
    <row r="164" spans="1:50" s="5" customFormat="1" x14ac:dyDescent="0.25">
      <c r="A164" s="43"/>
      <c r="G164" s="119"/>
      <c r="J164" s="119"/>
      <c r="M164" s="119"/>
      <c r="P164" s="119"/>
      <c r="S164" s="119"/>
      <c r="V164" s="119"/>
      <c r="AB164" s="43"/>
      <c r="AX164" s="26"/>
    </row>
    <row r="165" spans="1:50" s="5" customFormat="1" x14ac:dyDescent="0.25">
      <c r="A165" s="43"/>
      <c r="G165" s="119"/>
      <c r="J165" s="119"/>
      <c r="M165" s="119"/>
      <c r="P165" s="119"/>
      <c r="S165" s="119"/>
      <c r="V165" s="119"/>
      <c r="AB165" s="43"/>
      <c r="AX165" s="26"/>
    </row>
    <row r="166" spans="1:50" s="5" customFormat="1" x14ac:dyDescent="0.25">
      <c r="A166" s="43"/>
      <c r="G166" s="119"/>
      <c r="J166" s="119"/>
      <c r="M166" s="119"/>
      <c r="P166" s="119"/>
      <c r="S166" s="119"/>
      <c r="V166" s="119"/>
      <c r="AB166" s="43"/>
      <c r="AX166" s="26"/>
    </row>
    <row r="167" spans="1:50" s="5" customFormat="1" x14ac:dyDescent="0.25">
      <c r="A167" s="43"/>
      <c r="G167" s="119"/>
      <c r="J167" s="119"/>
      <c r="M167" s="119"/>
      <c r="P167" s="119"/>
      <c r="S167" s="119"/>
      <c r="V167" s="119"/>
      <c r="AB167" s="43"/>
      <c r="AX167" s="26"/>
    </row>
    <row r="168" spans="1:50" s="5" customFormat="1" x14ac:dyDescent="0.25">
      <c r="A168" s="43"/>
      <c r="G168" s="119"/>
      <c r="J168" s="119"/>
      <c r="M168" s="119"/>
      <c r="P168" s="119"/>
      <c r="S168" s="119"/>
      <c r="V168" s="119"/>
      <c r="AB168" s="43"/>
      <c r="AX168" s="26"/>
    </row>
    <row r="169" spans="1:50" s="5" customFormat="1" x14ac:dyDescent="0.25">
      <c r="A169" s="43"/>
      <c r="G169" s="119"/>
      <c r="J169" s="119"/>
      <c r="M169" s="119"/>
      <c r="P169" s="119"/>
      <c r="S169" s="119"/>
      <c r="V169" s="119"/>
      <c r="AB169" s="43"/>
      <c r="AX169" s="26"/>
    </row>
    <row r="170" spans="1:50" s="5" customFormat="1" x14ac:dyDescent="0.25">
      <c r="A170" s="43"/>
      <c r="G170" s="119"/>
      <c r="J170" s="119"/>
      <c r="M170" s="119"/>
      <c r="P170" s="119"/>
      <c r="S170" s="119"/>
      <c r="V170" s="119"/>
      <c r="AB170" s="43"/>
      <c r="AX170" s="26"/>
    </row>
    <row r="171" spans="1:50" s="5" customFormat="1" x14ac:dyDescent="0.25">
      <c r="A171" s="43"/>
      <c r="G171" s="119"/>
      <c r="J171" s="119"/>
      <c r="M171" s="119"/>
      <c r="P171" s="119"/>
      <c r="S171" s="119"/>
      <c r="V171" s="119"/>
      <c r="AB171" s="43"/>
      <c r="AX171" s="26"/>
    </row>
    <row r="172" spans="1:50" s="5" customFormat="1" x14ac:dyDescent="0.25">
      <c r="A172" s="43"/>
      <c r="G172" s="119"/>
      <c r="J172" s="119"/>
      <c r="M172" s="119"/>
      <c r="P172" s="119"/>
      <c r="S172" s="119"/>
      <c r="V172" s="119"/>
      <c r="AB172" s="43"/>
      <c r="AX172" s="26"/>
    </row>
    <row r="173" spans="1:50" s="5" customFormat="1" x14ac:dyDescent="0.25">
      <c r="A173" s="43"/>
      <c r="G173" s="119"/>
      <c r="J173" s="119"/>
      <c r="M173" s="119"/>
      <c r="P173" s="119"/>
      <c r="S173" s="119"/>
      <c r="V173" s="119"/>
      <c r="AB173" s="43"/>
      <c r="AX173" s="26"/>
    </row>
    <row r="174" spans="1:50" s="5" customFormat="1" x14ac:dyDescent="0.25">
      <c r="A174" s="43"/>
      <c r="G174" s="119"/>
      <c r="J174" s="119"/>
      <c r="M174" s="119"/>
      <c r="P174" s="119"/>
      <c r="S174" s="119"/>
      <c r="V174" s="119"/>
      <c r="AB174" s="43"/>
      <c r="AX174" s="26"/>
    </row>
    <row r="175" spans="1:50" s="5" customFormat="1" x14ac:dyDescent="0.25">
      <c r="A175" s="43"/>
      <c r="G175" s="119"/>
      <c r="J175" s="119"/>
      <c r="M175" s="119"/>
      <c r="P175" s="119"/>
      <c r="S175" s="119"/>
      <c r="V175" s="119"/>
      <c r="AB175" s="43"/>
      <c r="AX175" s="26"/>
    </row>
    <row r="176" spans="1:50" s="5" customFormat="1" x14ac:dyDescent="0.25">
      <c r="A176" s="43"/>
      <c r="G176" s="119"/>
      <c r="J176" s="119"/>
      <c r="M176" s="119"/>
      <c r="P176" s="119"/>
      <c r="S176" s="119"/>
      <c r="V176" s="119"/>
      <c r="AB176" s="43"/>
      <c r="AX176" s="26"/>
    </row>
    <row r="177" spans="1:50" s="5" customFormat="1" x14ac:dyDescent="0.25">
      <c r="A177" s="43"/>
      <c r="G177" s="119"/>
      <c r="J177" s="119"/>
      <c r="M177" s="119"/>
      <c r="P177" s="119"/>
      <c r="S177" s="119"/>
      <c r="V177" s="119"/>
      <c r="AB177" s="43"/>
      <c r="AX177" s="26"/>
    </row>
    <row r="178" spans="1:50" s="5" customFormat="1" x14ac:dyDescent="0.25">
      <c r="A178" s="43"/>
      <c r="G178" s="119"/>
      <c r="J178" s="119"/>
      <c r="M178" s="119"/>
      <c r="P178" s="119"/>
      <c r="S178" s="119"/>
      <c r="V178" s="119"/>
      <c r="AB178" s="43"/>
      <c r="AX178" s="26"/>
    </row>
    <row r="179" spans="1:50" s="5" customFormat="1" x14ac:dyDescent="0.25">
      <c r="A179" s="43"/>
      <c r="G179" s="119"/>
      <c r="J179" s="119"/>
      <c r="M179" s="119"/>
      <c r="P179" s="119"/>
      <c r="S179" s="119"/>
      <c r="V179" s="119"/>
      <c r="AB179" s="43"/>
      <c r="AX179" s="26"/>
    </row>
    <row r="180" spans="1:50" s="5" customFormat="1" x14ac:dyDescent="0.25">
      <c r="A180" s="43"/>
      <c r="G180" s="119"/>
      <c r="J180" s="119"/>
      <c r="M180" s="119"/>
      <c r="P180" s="119"/>
      <c r="S180" s="119"/>
      <c r="V180" s="119"/>
      <c r="AB180" s="43"/>
      <c r="AX180" s="26"/>
    </row>
    <row r="181" spans="1:50" s="5" customFormat="1" x14ac:dyDescent="0.25">
      <c r="A181" s="43"/>
      <c r="G181" s="119"/>
      <c r="J181" s="119"/>
      <c r="M181" s="119"/>
      <c r="P181" s="119"/>
      <c r="S181" s="119"/>
      <c r="V181" s="119"/>
      <c r="AB181" s="43"/>
      <c r="AX181" s="26"/>
    </row>
    <row r="182" spans="1:50" s="5" customFormat="1" x14ac:dyDescent="0.25">
      <c r="A182" s="43"/>
      <c r="G182" s="119"/>
      <c r="J182" s="119"/>
      <c r="M182" s="119"/>
      <c r="P182" s="119"/>
      <c r="S182" s="119"/>
      <c r="V182" s="119"/>
      <c r="AB182" s="43"/>
      <c r="AX182" s="26"/>
    </row>
    <row r="183" spans="1:50" s="5" customFormat="1" x14ac:dyDescent="0.25">
      <c r="A183" s="43"/>
      <c r="G183" s="119"/>
      <c r="J183" s="119"/>
      <c r="M183" s="119"/>
      <c r="P183" s="119"/>
      <c r="S183" s="119"/>
      <c r="V183" s="119"/>
      <c r="AB183" s="43"/>
      <c r="AX183" s="26"/>
    </row>
    <row r="184" spans="1:50" s="5" customFormat="1" x14ac:dyDescent="0.25">
      <c r="A184" s="43"/>
      <c r="G184" s="119"/>
      <c r="J184" s="119"/>
      <c r="M184" s="119"/>
      <c r="P184" s="119"/>
      <c r="S184" s="119"/>
      <c r="V184" s="119"/>
      <c r="AB184" s="43"/>
      <c r="AX184" s="26"/>
    </row>
    <row r="185" spans="1:50" s="5" customFormat="1" x14ac:dyDescent="0.25">
      <c r="A185" s="43"/>
      <c r="G185" s="119"/>
      <c r="J185" s="119"/>
      <c r="M185" s="119"/>
      <c r="P185" s="119"/>
      <c r="S185" s="119"/>
      <c r="V185" s="119"/>
      <c r="AB185" s="43"/>
      <c r="AX185" s="26"/>
    </row>
    <row r="186" spans="1:50" s="5" customFormat="1" x14ac:dyDescent="0.25">
      <c r="A186" s="43"/>
      <c r="G186" s="119"/>
      <c r="J186" s="119"/>
      <c r="M186" s="119"/>
      <c r="P186" s="119"/>
      <c r="S186" s="119"/>
      <c r="V186" s="119"/>
      <c r="AB186" s="43"/>
      <c r="AX186" s="26"/>
    </row>
    <row r="187" spans="1:50" s="5" customFormat="1" x14ac:dyDescent="0.25">
      <c r="A187" s="43"/>
      <c r="G187" s="119"/>
      <c r="J187" s="119"/>
      <c r="M187" s="119"/>
      <c r="P187" s="119"/>
      <c r="S187" s="119"/>
      <c r="V187" s="119"/>
      <c r="AB187" s="43"/>
      <c r="AX187" s="26"/>
    </row>
    <row r="188" spans="1:50" s="5" customFormat="1" x14ac:dyDescent="0.25">
      <c r="A188" s="43"/>
      <c r="G188" s="119"/>
      <c r="J188" s="119"/>
      <c r="M188" s="119"/>
      <c r="P188" s="119"/>
      <c r="S188" s="119"/>
      <c r="V188" s="119"/>
      <c r="AB188" s="43"/>
      <c r="AX188" s="26"/>
    </row>
    <row r="189" spans="1:50" s="5" customFormat="1" x14ac:dyDescent="0.25">
      <c r="A189" s="43"/>
      <c r="G189" s="119"/>
      <c r="J189" s="119"/>
      <c r="M189" s="119"/>
      <c r="P189" s="119"/>
      <c r="S189" s="119"/>
      <c r="V189" s="119"/>
      <c r="AB189" s="43"/>
      <c r="AX189" s="26"/>
    </row>
    <row r="190" spans="1:50" s="5" customFormat="1" x14ac:dyDescent="0.25">
      <c r="A190" s="43"/>
      <c r="G190" s="119"/>
      <c r="J190" s="119"/>
      <c r="M190" s="119"/>
      <c r="P190" s="119"/>
      <c r="S190" s="119"/>
      <c r="V190" s="119"/>
      <c r="AB190" s="43"/>
      <c r="AX190" s="26"/>
    </row>
    <row r="191" spans="1:50" s="5" customFormat="1" x14ac:dyDescent="0.25">
      <c r="A191" s="43"/>
      <c r="G191" s="119"/>
      <c r="J191" s="119"/>
      <c r="M191" s="119"/>
      <c r="P191" s="119"/>
      <c r="S191" s="119"/>
      <c r="V191" s="119"/>
      <c r="AB191" s="43"/>
      <c r="AX191" s="26"/>
    </row>
    <row r="192" spans="1:50" s="5" customFormat="1" x14ac:dyDescent="0.25">
      <c r="A192" s="43"/>
      <c r="G192" s="119"/>
      <c r="J192" s="119"/>
      <c r="M192" s="119"/>
      <c r="P192" s="119"/>
      <c r="S192" s="119"/>
      <c r="V192" s="119"/>
      <c r="AB192" s="43"/>
      <c r="AX192" s="26"/>
    </row>
    <row r="193" spans="1:50" s="5" customFormat="1" x14ac:dyDescent="0.25">
      <c r="A193" s="43"/>
      <c r="G193" s="119"/>
      <c r="J193" s="119"/>
      <c r="M193" s="119"/>
      <c r="P193" s="119"/>
      <c r="S193" s="119"/>
      <c r="V193" s="119"/>
      <c r="AB193" s="43"/>
      <c r="AX193" s="26"/>
    </row>
    <row r="194" spans="1:50" s="5" customFormat="1" x14ac:dyDescent="0.25">
      <c r="A194" s="43"/>
      <c r="G194" s="119"/>
      <c r="J194" s="119"/>
      <c r="M194" s="119"/>
      <c r="P194" s="119"/>
      <c r="S194" s="119"/>
      <c r="V194" s="119"/>
      <c r="AB194" s="43"/>
      <c r="AX194" s="26"/>
    </row>
    <row r="195" spans="1:50" s="5" customFormat="1" x14ac:dyDescent="0.25">
      <c r="A195" s="43"/>
      <c r="G195" s="119"/>
      <c r="J195" s="119"/>
      <c r="M195" s="119"/>
      <c r="P195" s="119"/>
      <c r="S195" s="119"/>
      <c r="V195" s="119"/>
      <c r="AB195" s="43"/>
      <c r="AX195" s="26"/>
    </row>
    <row r="196" spans="1:50" s="5" customFormat="1" x14ac:dyDescent="0.25">
      <c r="A196" s="43"/>
      <c r="G196" s="119"/>
      <c r="J196" s="119"/>
      <c r="M196" s="119"/>
      <c r="P196" s="119"/>
      <c r="S196" s="119"/>
      <c r="V196" s="119"/>
      <c r="AB196" s="43"/>
      <c r="AX196" s="26"/>
    </row>
    <row r="197" spans="1:50" s="5" customFormat="1" x14ac:dyDescent="0.25">
      <c r="A197" s="43"/>
      <c r="G197" s="119"/>
      <c r="J197" s="119"/>
      <c r="M197" s="119"/>
      <c r="P197" s="119"/>
      <c r="S197" s="119"/>
      <c r="V197" s="119"/>
      <c r="AB197" s="43"/>
      <c r="AX197" s="26"/>
    </row>
    <row r="198" spans="1:50" s="5" customFormat="1" x14ac:dyDescent="0.25">
      <c r="A198" s="43"/>
      <c r="G198" s="119"/>
      <c r="J198" s="119"/>
      <c r="M198" s="119"/>
      <c r="P198" s="119"/>
      <c r="S198" s="119"/>
      <c r="V198" s="119"/>
      <c r="AB198" s="43"/>
      <c r="AX198" s="26"/>
    </row>
    <row r="199" spans="1:50" s="5" customFormat="1" x14ac:dyDescent="0.25">
      <c r="A199" s="43"/>
      <c r="G199" s="119"/>
      <c r="J199" s="119"/>
      <c r="M199" s="119"/>
      <c r="P199" s="119"/>
      <c r="S199" s="119"/>
      <c r="V199" s="119"/>
      <c r="AB199" s="43"/>
      <c r="AX199" s="26"/>
    </row>
    <row r="200" spans="1:50" s="5" customFormat="1" x14ac:dyDescent="0.25">
      <c r="A200" s="43"/>
      <c r="G200" s="119"/>
      <c r="J200" s="119"/>
      <c r="M200" s="119"/>
      <c r="P200" s="119"/>
      <c r="S200" s="119"/>
      <c r="V200" s="119"/>
      <c r="AB200" s="43"/>
      <c r="AX200" s="26"/>
    </row>
    <row r="201" spans="1:50" s="5" customFormat="1" x14ac:dyDescent="0.25">
      <c r="A201" s="43"/>
      <c r="G201" s="119"/>
      <c r="J201" s="119"/>
      <c r="M201" s="119"/>
      <c r="P201" s="119"/>
      <c r="S201" s="119"/>
      <c r="V201" s="119"/>
      <c r="AB201" s="43"/>
      <c r="AX201" s="26"/>
    </row>
    <row r="202" spans="1:50" s="5" customFormat="1" x14ac:dyDescent="0.25">
      <c r="A202" s="43"/>
      <c r="G202" s="119"/>
      <c r="J202" s="119"/>
      <c r="M202" s="119"/>
      <c r="P202" s="119"/>
      <c r="S202" s="119"/>
      <c r="V202" s="119"/>
      <c r="AB202" s="43"/>
      <c r="AX202" s="26"/>
    </row>
    <row r="203" spans="1:50" s="5" customFormat="1" x14ac:dyDescent="0.25">
      <c r="A203" s="43"/>
      <c r="G203" s="119"/>
      <c r="J203" s="119"/>
      <c r="M203" s="119"/>
      <c r="P203" s="119"/>
      <c r="S203" s="119"/>
      <c r="V203" s="119"/>
      <c r="AB203" s="43"/>
      <c r="AX203" s="26"/>
    </row>
    <row r="204" spans="1:50" s="5" customFormat="1" x14ac:dyDescent="0.25">
      <c r="A204" s="43"/>
      <c r="G204" s="119"/>
      <c r="J204" s="119"/>
      <c r="M204" s="119"/>
      <c r="P204" s="119"/>
      <c r="S204" s="119"/>
      <c r="V204" s="119"/>
      <c r="AB204" s="43"/>
      <c r="AX204" s="26"/>
    </row>
    <row r="205" spans="1:50" s="5" customFormat="1" x14ac:dyDescent="0.25">
      <c r="A205" s="43"/>
      <c r="G205" s="119"/>
      <c r="J205" s="119"/>
      <c r="M205" s="119"/>
      <c r="P205" s="119"/>
      <c r="S205" s="119"/>
      <c r="V205" s="119"/>
      <c r="AB205" s="43"/>
      <c r="AX205" s="26"/>
    </row>
    <row r="206" spans="1:50" s="5" customFormat="1" x14ac:dyDescent="0.25">
      <c r="A206" s="43"/>
      <c r="G206" s="119"/>
      <c r="J206" s="119"/>
      <c r="M206" s="119"/>
      <c r="P206" s="119"/>
      <c r="S206" s="119"/>
      <c r="V206" s="119"/>
      <c r="AB206" s="43"/>
      <c r="AX206" s="26"/>
    </row>
    <row r="207" spans="1:50" s="5" customFormat="1" x14ac:dyDescent="0.25">
      <c r="A207" s="43"/>
      <c r="G207" s="119"/>
      <c r="J207" s="119"/>
      <c r="M207" s="119"/>
      <c r="P207" s="119"/>
      <c r="S207" s="119"/>
      <c r="V207" s="119"/>
      <c r="AB207" s="43"/>
      <c r="AX207" s="26"/>
    </row>
    <row r="208" spans="1:50" s="5" customFormat="1" x14ac:dyDescent="0.25">
      <c r="A208" s="43"/>
      <c r="G208" s="119"/>
      <c r="J208" s="119"/>
      <c r="M208" s="119"/>
      <c r="P208" s="119"/>
      <c r="S208" s="119"/>
      <c r="V208" s="119"/>
      <c r="AB208" s="43"/>
      <c r="AX208" s="26"/>
    </row>
    <row r="209" spans="1:50" s="5" customFormat="1" x14ac:dyDescent="0.25">
      <c r="A209" s="43"/>
      <c r="G209" s="119"/>
      <c r="J209" s="119"/>
      <c r="M209" s="119"/>
      <c r="P209" s="119"/>
      <c r="S209" s="119"/>
      <c r="V209" s="119"/>
      <c r="AB209" s="43"/>
      <c r="AX209" s="26"/>
    </row>
    <row r="210" spans="1:50" s="5" customFormat="1" x14ac:dyDescent="0.25">
      <c r="A210" s="43"/>
      <c r="G210" s="119"/>
      <c r="J210" s="119"/>
      <c r="M210" s="119"/>
      <c r="P210" s="119"/>
      <c r="S210" s="119"/>
      <c r="V210" s="119"/>
      <c r="AB210" s="43"/>
      <c r="AX210" s="26"/>
    </row>
    <row r="211" spans="1:50" s="5" customFormat="1" x14ac:dyDescent="0.25">
      <c r="A211" s="43"/>
      <c r="G211" s="119"/>
      <c r="J211" s="119"/>
      <c r="M211" s="119"/>
      <c r="P211" s="119"/>
      <c r="S211" s="119"/>
      <c r="V211" s="119"/>
      <c r="AB211" s="43"/>
      <c r="AX211" s="26"/>
    </row>
    <row r="212" spans="1:50" s="5" customFormat="1" x14ac:dyDescent="0.25">
      <c r="A212" s="43"/>
      <c r="G212" s="119"/>
      <c r="J212" s="119"/>
      <c r="M212" s="119"/>
      <c r="P212" s="119"/>
      <c r="S212" s="119"/>
      <c r="V212" s="119"/>
      <c r="AB212" s="43"/>
      <c r="AX212" s="26"/>
    </row>
    <row r="213" spans="1:50" s="5" customFormat="1" x14ac:dyDescent="0.25">
      <c r="A213" s="43"/>
      <c r="G213" s="119"/>
      <c r="J213" s="119"/>
      <c r="M213" s="119"/>
      <c r="P213" s="119"/>
      <c r="S213" s="119"/>
      <c r="V213" s="119"/>
      <c r="AB213" s="43"/>
      <c r="AX213" s="26"/>
    </row>
    <row r="214" spans="1:50" s="5" customFormat="1" x14ac:dyDescent="0.25">
      <c r="A214" s="43"/>
      <c r="G214" s="119"/>
      <c r="J214" s="119"/>
      <c r="M214" s="119"/>
      <c r="P214" s="119"/>
      <c r="S214" s="119"/>
      <c r="V214" s="119"/>
      <c r="AB214" s="43"/>
      <c r="AX214" s="26"/>
    </row>
    <row r="215" spans="1:50" s="5" customFormat="1" x14ac:dyDescent="0.25">
      <c r="A215" s="43"/>
      <c r="G215" s="119"/>
      <c r="J215" s="119"/>
      <c r="M215" s="119"/>
      <c r="P215" s="119"/>
      <c r="S215" s="119"/>
      <c r="V215" s="119"/>
      <c r="AB215" s="43"/>
      <c r="AX215" s="26"/>
    </row>
    <row r="216" spans="1:50" s="5" customFormat="1" x14ac:dyDescent="0.25">
      <c r="A216" s="43"/>
      <c r="G216" s="119"/>
      <c r="J216" s="119"/>
      <c r="M216" s="119"/>
      <c r="P216" s="119"/>
      <c r="S216" s="119"/>
      <c r="V216" s="119"/>
      <c r="AB216" s="43"/>
      <c r="AX216" s="26"/>
    </row>
    <row r="217" spans="1:50" s="5" customFormat="1" x14ac:dyDescent="0.25">
      <c r="A217" s="43"/>
      <c r="G217" s="119"/>
      <c r="J217" s="119"/>
      <c r="M217" s="119"/>
      <c r="P217" s="119"/>
      <c r="S217" s="119"/>
      <c r="V217" s="119"/>
      <c r="AB217" s="43"/>
      <c r="AX217" s="26"/>
    </row>
    <row r="218" spans="1:50" s="5" customFormat="1" x14ac:dyDescent="0.25">
      <c r="A218" s="43"/>
      <c r="G218" s="119"/>
      <c r="J218" s="119"/>
      <c r="M218" s="119"/>
      <c r="P218" s="119"/>
      <c r="S218" s="119"/>
      <c r="V218" s="119"/>
      <c r="AB218" s="43"/>
      <c r="AX218" s="26"/>
    </row>
    <row r="219" spans="1:50" s="5" customFormat="1" x14ac:dyDescent="0.25">
      <c r="A219" s="43"/>
      <c r="G219" s="119"/>
      <c r="J219" s="119"/>
      <c r="M219" s="119"/>
      <c r="P219" s="119"/>
      <c r="S219" s="119"/>
      <c r="V219" s="119"/>
      <c r="AB219" s="43"/>
      <c r="AX219" s="26"/>
    </row>
    <row r="220" spans="1:50" s="5" customFormat="1" x14ac:dyDescent="0.25">
      <c r="A220" s="43"/>
      <c r="G220" s="119"/>
      <c r="J220" s="119"/>
      <c r="M220" s="119"/>
      <c r="P220" s="119"/>
      <c r="S220" s="119"/>
      <c r="V220" s="119"/>
      <c r="AB220" s="43"/>
      <c r="AX220" s="26"/>
    </row>
    <row r="221" spans="1:50" s="5" customFormat="1" x14ac:dyDescent="0.25">
      <c r="A221" s="43"/>
      <c r="G221" s="119"/>
      <c r="J221" s="119"/>
      <c r="M221" s="119"/>
      <c r="P221" s="119"/>
      <c r="S221" s="119"/>
      <c r="V221" s="119"/>
      <c r="AB221" s="43"/>
      <c r="AX221" s="26"/>
    </row>
    <row r="222" spans="1:50" s="5" customFormat="1" x14ac:dyDescent="0.25">
      <c r="A222" s="43"/>
      <c r="G222" s="119"/>
      <c r="J222" s="119"/>
      <c r="M222" s="119"/>
      <c r="P222" s="119"/>
      <c r="S222" s="119"/>
      <c r="V222" s="119"/>
      <c r="AB222" s="43"/>
      <c r="AX222" s="26"/>
    </row>
    <row r="223" spans="1:50" s="5" customFormat="1" x14ac:dyDescent="0.25">
      <c r="A223" s="43"/>
      <c r="G223" s="119"/>
      <c r="J223" s="119"/>
      <c r="M223" s="119"/>
      <c r="P223" s="119"/>
      <c r="S223" s="119"/>
      <c r="V223" s="119"/>
      <c r="AB223" s="43"/>
      <c r="AX223" s="26"/>
    </row>
    <row r="224" spans="1:50" s="5" customFormat="1" x14ac:dyDescent="0.25">
      <c r="A224" s="43"/>
      <c r="G224" s="119"/>
      <c r="J224" s="119"/>
      <c r="M224" s="119"/>
      <c r="P224" s="119"/>
      <c r="S224" s="119"/>
      <c r="V224" s="119"/>
      <c r="AB224" s="43"/>
      <c r="AX224" s="26"/>
    </row>
    <row r="225" spans="1:50" s="5" customFormat="1" x14ac:dyDescent="0.25">
      <c r="A225" s="43"/>
      <c r="G225" s="119"/>
      <c r="J225" s="119"/>
      <c r="M225" s="119"/>
      <c r="P225" s="119"/>
      <c r="S225" s="119"/>
      <c r="V225" s="119"/>
      <c r="AB225" s="43"/>
      <c r="AX225" s="26"/>
    </row>
    <row r="226" spans="1:50" s="5" customFormat="1" x14ac:dyDescent="0.25">
      <c r="A226" s="43"/>
      <c r="G226" s="119"/>
      <c r="J226" s="119"/>
      <c r="M226" s="119"/>
      <c r="P226" s="119"/>
      <c r="S226" s="119"/>
      <c r="V226" s="119"/>
      <c r="AB226" s="43"/>
      <c r="AX226" s="26"/>
    </row>
    <row r="227" spans="1:50" s="5" customFormat="1" x14ac:dyDescent="0.25">
      <c r="A227" s="43"/>
      <c r="G227" s="119"/>
      <c r="J227" s="119"/>
      <c r="M227" s="119"/>
      <c r="P227" s="119"/>
      <c r="S227" s="119"/>
      <c r="V227" s="119"/>
      <c r="AB227" s="43"/>
      <c r="AX227" s="26"/>
    </row>
    <row r="228" spans="1:50" s="5" customFormat="1" x14ac:dyDescent="0.25">
      <c r="A228" s="43"/>
      <c r="G228" s="119"/>
      <c r="J228" s="119"/>
      <c r="M228" s="119"/>
      <c r="P228" s="119"/>
      <c r="S228" s="119"/>
      <c r="V228" s="119"/>
      <c r="AB228" s="43"/>
      <c r="AX228" s="26"/>
    </row>
    <row r="229" spans="1:50" s="5" customFormat="1" x14ac:dyDescent="0.25">
      <c r="A229" s="43"/>
      <c r="G229" s="119"/>
      <c r="J229" s="119"/>
      <c r="M229" s="119"/>
      <c r="P229" s="119"/>
      <c r="S229" s="119"/>
      <c r="V229" s="119"/>
      <c r="AB229" s="43"/>
      <c r="AX229" s="26"/>
    </row>
    <row r="230" spans="1:50" s="5" customFormat="1" x14ac:dyDescent="0.25">
      <c r="A230" s="43"/>
      <c r="G230" s="119"/>
      <c r="J230" s="119"/>
      <c r="M230" s="119"/>
      <c r="P230" s="119"/>
      <c r="S230" s="119"/>
      <c r="V230" s="119"/>
      <c r="AB230" s="43"/>
      <c r="AX230" s="26"/>
    </row>
    <row r="231" spans="1:50" s="5" customFormat="1" x14ac:dyDescent="0.25">
      <c r="A231" s="43"/>
      <c r="G231" s="119"/>
      <c r="J231" s="119"/>
      <c r="M231" s="119"/>
      <c r="P231" s="119"/>
      <c r="S231" s="119"/>
      <c r="V231" s="119"/>
      <c r="AB231" s="43"/>
      <c r="AX231" s="26"/>
    </row>
    <row r="232" spans="1:50" s="5" customFormat="1" x14ac:dyDescent="0.25">
      <c r="A232" s="43"/>
      <c r="G232" s="119"/>
      <c r="J232" s="119"/>
      <c r="M232" s="119"/>
      <c r="P232" s="119"/>
      <c r="S232" s="119"/>
      <c r="V232" s="119"/>
      <c r="AB232" s="43"/>
      <c r="AX232" s="26"/>
    </row>
    <row r="233" spans="1:50" s="5" customFormat="1" x14ac:dyDescent="0.25">
      <c r="A233" s="43"/>
      <c r="G233" s="119"/>
      <c r="J233" s="119"/>
      <c r="M233" s="119"/>
      <c r="P233" s="119"/>
      <c r="S233" s="119"/>
      <c r="V233" s="119"/>
      <c r="AB233" s="43"/>
      <c r="AX233" s="26"/>
    </row>
    <row r="234" spans="1:50" s="5" customFormat="1" x14ac:dyDescent="0.25">
      <c r="A234" s="43"/>
      <c r="G234" s="119"/>
      <c r="J234" s="119"/>
      <c r="M234" s="119"/>
      <c r="P234" s="119"/>
      <c r="S234" s="119"/>
      <c r="V234" s="119"/>
      <c r="AB234" s="43"/>
      <c r="AX234" s="26"/>
    </row>
    <row r="235" spans="1:50" s="5" customFormat="1" x14ac:dyDescent="0.25">
      <c r="A235" s="43"/>
      <c r="G235" s="119"/>
      <c r="J235" s="119"/>
      <c r="M235" s="119"/>
      <c r="P235" s="119"/>
      <c r="S235" s="119"/>
      <c r="V235" s="119"/>
      <c r="AB235" s="43"/>
      <c r="AX235" s="26"/>
    </row>
    <row r="236" spans="1:50" s="5" customFormat="1" x14ac:dyDescent="0.25">
      <c r="A236" s="43"/>
      <c r="G236" s="119"/>
      <c r="J236" s="119"/>
      <c r="M236" s="119"/>
      <c r="P236" s="119"/>
      <c r="S236" s="119"/>
      <c r="V236" s="119"/>
      <c r="AB236" s="43"/>
      <c r="AX236" s="26"/>
    </row>
    <row r="237" spans="1:50" s="5" customFormat="1" x14ac:dyDescent="0.25">
      <c r="A237" s="43"/>
      <c r="G237" s="119"/>
      <c r="J237" s="119"/>
      <c r="M237" s="119"/>
      <c r="P237" s="119"/>
      <c r="S237" s="119"/>
      <c r="V237" s="119"/>
      <c r="AB237" s="43"/>
      <c r="AX237" s="26"/>
    </row>
    <row r="238" spans="1:50" s="5" customFormat="1" x14ac:dyDescent="0.25">
      <c r="A238" s="43"/>
      <c r="G238" s="119"/>
      <c r="J238" s="119"/>
      <c r="M238" s="119"/>
      <c r="P238" s="119"/>
      <c r="S238" s="119"/>
      <c r="V238" s="119"/>
      <c r="AB238" s="43"/>
      <c r="AX238" s="26"/>
    </row>
    <row r="239" spans="1:50" s="5" customFormat="1" x14ac:dyDescent="0.25">
      <c r="A239" s="43"/>
      <c r="G239" s="119"/>
      <c r="J239" s="119"/>
      <c r="M239" s="119"/>
      <c r="P239" s="119"/>
      <c r="S239" s="119"/>
      <c r="V239" s="119"/>
      <c r="AB239" s="43"/>
      <c r="AX239" s="26"/>
    </row>
    <row r="240" spans="1:50" s="5" customFormat="1" x14ac:dyDescent="0.25">
      <c r="A240" s="43"/>
      <c r="G240" s="119"/>
      <c r="J240" s="119"/>
      <c r="M240" s="119"/>
      <c r="P240" s="119"/>
      <c r="S240" s="119"/>
      <c r="V240" s="119"/>
      <c r="AB240" s="43"/>
      <c r="AX240" s="26"/>
    </row>
    <row r="241" spans="1:50" s="5" customFormat="1" x14ac:dyDescent="0.25">
      <c r="A241" s="43"/>
      <c r="G241" s="119"/>
      <c r="J241" s="119"/>
      <c r="M241" s="119"/>
      <c r="P241" s="119"/>
      <c r="S241" s="119"/>
      <c r="V241" s="119"/>
      <c r="AB241" s="43"/>
      <c r="AX241" s="26"/>
    </row>
    <row r="242" spans="1:50" s="5" customFormat="1" x14ac:dyDescent="0.25">
      <c r="A242" s="43"/>
      <c r="G242" s="119"/>
      <c r="J242" s="119"/>
      <c r="M242" s="119"/>
      <c r="P242" s="119"/>
      <c r="S242" s="119"/>
      <c r="V242" s="119"/>
      <c r="AB242" s="43"/>
      <c r="AX242" s="26"/>
    </row>
    <row r="243" spans="1:50" s="5" customFormat="1" x14ac:dyDescent="0.25">
      <c r="A243" s="43"/>
      <c r="G243" s="119"/>
      <c r="J243" s="119"/>
      <c r="M243" s="119"/>
      <c r="P243" s="119"/>
      <c r="S243" s="119"/>
      <c r="V243" s="119"/>
      <c r="AB243" s="43"/>
      <c r="AX243" s="26"/>
    </row>
    <row r="244" spans="1:50" s="5" customFormat="1" x14ac:dyDescent="0.25">
      <c r="A244" s="43"/>
      <c r="G244" s="119"/>
      <c r="J244" s="119"/>
      <c r="M244" s="119"/>
      <c r="P244" s="119"/>
      <c r="S244" s="119"/>
      <c r="V244" s="119"/>
      <c r="AB244" s="43"/>
      <c r="AX244" s="26"/>
    </row>
    <row r="245" spans="1:50" s="5" customFormat="1" x14ac:dyDescent="0.25">
      <c r="A245" s="43"/>
      <c r="G245" s="119"/>
      <c r="J245" s="119"/>
      <c r="M245" s="119"/>
      <c r="P245" s="119"/>
      <c r="S245" s="119"/>
      <c r="V245" s="119"/>
      <c r="AB245" s="43"/>
      <c r="AX245" s="26"/>
    </row>
    <row r="246" spans="1:50" s="5" customFormat="1" x14ac:dyDescent="0.25">
      <c r="A246" s="43"/>
      <c r="G246" s="119"/>
      <c r="J246" s="119"/>
      <c r="M246" s="119"/>
      <c r="P246" s="119"/>
      <c r="S246" s="119"/>
      <c r="V246" s="119"/>
      <c r="AB246" s="43"/>
      <c r="AX246" s="26"/>
    </row>
    <row r="247" spans="1:50" s="5" customFormat="1" x14ac:dyDescent="0.25">
      <c r="A247" s="43"/>
      <c r="G247" s="119"/>
      <c r="J247" s="119"/>
      <c r="M247" s="119"/>
      <c r="P247" s="119"/>
      <c r="S247" s="119"/>
      <c r="V247" s="119"/>
      <c r="AB247" s="43"/>
      <c r="AX247" s="26"/>
    </row>
    <row r="248" spans="1:50" s="5" customFormat="1" x14ac:dyDescent="0.25">
      <c r="A248" s="43"/>
      <c r="G248" s="119"/>
      <c r="J248" s="119"/>
      <c r="M248" s="119"/>
      <c r="P248" s="119"/>
      <c r="S248" s="119"/>
      <c r="V248" s="119"/>
      <c r="AB248" s="43"/>
      <c r="AX248" s="26"/>
    </row>
    <row r="249" spans="1:50" s="5" customFormat="1" x14ac:dyDescent="0.25">
      <c r="A249" s="43"/>
      <c r="G249" s="119"/>
      <c r="J249" s="119"/>
      <c r="M249" s="119"/>
      <c r="P249" s="119"/>
      <c r="S249" s="119"/>
      <c r="V249" s="119"/>
      <c r="AB249" s="43"/>
      <c r="AX249" s="26"/>
    </row>
    <row r="250" spans="1:50" s="5" customFormat="1" x14ac:dyDescent="0.25">
      <c r="A250" s="43"/>
      <c r="G250" s="119"/>
      <c r="J250" s="119"/>
      <c r="M250" s="119"/>
      <c r="P250" s="119"/>
      <c r="S250" s="119"/>
      <c r="V250" s="119"/>
      <c r="AB250" s="43"/>
      <c r="AX250" s="26"/>
    </row>
    <row r="251" spans="1:50" s="5" customFormat="1" x14ac:dyDescent="0.25">
      <c r="A251" s="43"/>
      <c r="G251" s="119"/>
      <c r="J251" s="119"/>
      <c r="M251" s="119"/>
      <c r="P251" s="119"/>
      <c r="S251" s="119"/>
      <c r="V251" s="119"/>
      <c r="AB251" s="43"/>
      <c r="AX251" s="26"/>
    </row>
    <row r="252" spans="1:50" s="5" customFormat="1" x14ac:dyDescent="0.25">
      <c r="A252" s="43"/>
      <c r="G252" s="119"/>
      <c r="J252" s="119"/>
      <c r="M252" s="119"/>
      <c r="P252" s="119"/>
      <c r="S252" s="119"/>
      <c r="V252" s="119"/>
      <c r="AB252" s="43"/>
      <c r="AX252" s="26"/>
    </row>
    <row r="253" spans="1:50" s="5" customFormat="1" x14ac:dyDescent="0.25">
      <c r="A253" s="43"/>
      <c r="G253" s="119"/>
      <c r="J253" s="119"/>
      <c r="M253" s="119"/>
      <c r="P253" s="119"/>
      <c r="S253" s="119"/>
      <c r="V253" s="119"/>
      <c r="AB253" s="43"/>
      <c r="AX253" s="26"/>
    </row>
    <row r="254" spans="1:50" s="5" customFormat="1" x14ac:dyDescent="0.25">
      <c r="A254" s="43"/>
      <c r="G254" s="119"/>
      <c r="J254" s="119"/>
      <c r="M254" s="119"/>
      <c r="P254" s="119"/>
      <c r="S254" s="119"/>
      <c r="V254" s="119"/>
      <c r="AB254" s="43"/>
      <c r="AX254" s="26"/>
    </row>
    <row r="255" spans="1:50" s="5" customFormat="1" x14ac:dyDescent="0.25">
      <c r="A255" s="43"/>
      <c r="G255" s="119"/>
      <c r="J255" s="119"/>
      <c r="M255" s="119"/>
      <c r="P255" s="119"/>
      <c r="S255" s="119"/>
      <c r="V255" s="119"/>
      <c r="AB255" s="43"/>
      <c r="AX255" s="26"/>
    </row>
    <row r="256" spans="1:50" s="5" customFormat="1" x14ac:dyDescent="0.25">
      <c r="A256" s="43"/>
      <c r="G256" s="119"/>
      <c r="J256" s="119"/>
      <c r="M256" s="119"/>
      <c r="P256" s="119"/>
      <c r="S256" s="119"/>
      <c r="V256" s="119"/>
      <c r="AB256" s="43"/>
      <c r="AX256" s="26"/>
    </row>
    <row r="257" spans="1:50" s="5" customFormat="1" x14ac:dyDescent="0.25">
      <c r="A257" s="43"/>
      <c r="G257" s="119"/>
      <c r="J257" s="119"/>
      <c r="M257" s="119"/>
      <c r="P257" s="119"/>
      <c r="S257" s="119"/>
      <c r="V257" s="119"/>
      <c r="AB257" s="43"/>
      <c r="AX257" s="26"/>
    </row>
    <row r="258" spans="1:50" s="5" customFormat="1" x14ac:dyDescent="0.25">
      <c r="A258" s="43"/>
      <c r="G258" s="119"/>
      <c r="J258" s="119"/>
      <c r="M258" s="119"/>
      <c r="P258" s="119"/>
      <c r="S258" s="119"/>
      <c r="V258" s="119"/>
      <c r="AB258" s="43"/>
      <c r="AX258" s="26"/>
    </row>
    <row r="259" spans="1:50" s="5" customFormat="1" x14ac:dyDescent="0.25">
      <c r="A259" s="43"/>
      <c r="G259" s="119"/>
      <c r="J259" s="119"/>
      <c r="M259" s="119"/>
      <c r="P259" s="119"/>
      <c r="S259" s="119"/>
      <c r="V259" s="119"/>
      <c r="AB259" s="43"/>
      <c r="AX259" s="26"/>
    </row>
    <row r="260" spans="1:50" s="5" customFormat="1" x14ac:dyDescent="0.25">
      <c r="A260" s="43"/>
      <c r="G260" s="119"/>
      <c r="J260" s="119"/>
      <c r="M260" s="119"/>
      <c r="P260" s="119"/>
      <c r="S260" s="119"/>
      <c r="V260" s="119"/>
      <c r="AB260" s="43"/>
      <c r="AX260" s="26"/>
    </row>
    <row r="261" spans="1:50" s="5" customFormat="1" x14ac:dyDescent="0.25">
      <c r="A261" s="43"/>
      <c r="G261" s="119"/>
      <c r="J261" s="119"/>
      <c r="M261" s="119"/>
      <c r="P261" s="119"/>
      <c r="S261" s="119"/>
      <c r="V261" s="119"/>
      <c r="AB261" s="43"/>
      <c r="AX261" s="26"/>
    </row>
    <row r="262" spans="1:50" s="5" customFormat="1" x14ac:dyDescent="0.25">
      <c r="A262" s="43"/>
      <c r="G262" s="119"/>
      <c r="J262" s="119"/>
      <c r="M262" s="119"/>
      <c r="P262" s="119"/>
      <c r="S262" s="119"/>
      <c r="V262" s="119"/>
      <c r="AB262" s="43"/>
      <c r="AX262" s="26"/>
    </row>
    <row r="263" spans="1:50" s="5" customFormat="1" x14ac:dyDescent="0.25">
      <c r="A263" s="43"/>
      <c r="G263" s="119"/>
      <c r="J263" s="119"/>
      <c r="M263" s="119"/>
      <c r="P263" s="119"/>
      <c r="S263" s="119"/>
      <c r="V263" s="119"/>
      <c r="AB263" s="43"/>
      <c r="AX263" s="26"/>
    </row>
    <row r="264" spans="1:50" s="5" customFormat="1" x14ac:dyDescent="0.25">
      <c r="A264" s="43"/>
      <c r="G264" s="119"/>
      <c r="J264" s="119"/>
      <c r="M264" s="119"/>
      <c r="P264" s="119"/>
      <c r="S264" s="119"/>
      <c r="V264" s="119"/>
      <c r="AB264" s="43"/>
      <c r="AX264" s="26"/>
    </row>
    <row r="265" spans="1:50" s="5" customFormat="1" x14ac:dyDescent="0.25">
      <c r="A265" s="43"/>
      <c r="G265" s="119"/>
      <c r="J265" s="119"/>
      <c r="M265" s="119"/>
      <c r="P265" s="119"/>
      <c r="S265" s="119"/>
      <c r="V265" s="119"/>
      <c r="AB265" s="43"/>
      <c r="AX265" s="26"/>
    </row>
    <row r="266" spans="1:50" s="5" customFormat="1" x14ac:dyDescent="0.25">
      <c r="A266" s="43"/>
      <c r="G266" s="119"/>
      <c r="J266" s="119"/>
      <c r="M266" s="119"/>
      <c r="P266" s="119"/>
      <c r="S266" s="119"/>
      <c r="V266" s="119"/>
      <c r="AB266" s="43"/>
      <c r="AX266" s="26"/>
    </row>
    <row r="267" spans="1:50" s="5" customFormat="1" x14ac:dyDescent="0.25">
      <c r="A267" s="43"/>
      <c r="G267" s="119"/>
      <c r="J267" s="119"/>
      <c r="M267" s="119"/>
      <c r="P267" s="119"/>
      <c r="S267" s="119"/>
      <c r="V267" s="119"/>
      <c r="AB267" s="43"/>
      <c r="AX267" s="26"/>
    </row>
    <row r="268" spans="1:50" s="5" customFormat="1" x14ac:dyDescent="0.25">
      <c r="A268" s="43"/>
      <c r="G268" s="119"/>
      <c r="J268" s="119"/>
      <c r="M268" s="119"/>
      <c r="P268" s="119"/>
      <c r="S268" s="119"/>
      <c r="V268" s="119"/>
      <c r="AB268" s="43"/>
      <c r="AX268" s="26"/>
    </row>
    <row r="269" spans="1:50" s="5" customFormat="1" x14ac:dyDescent="0.25">
      <c r="A269" s="43"/>
      <c r="G269" s="119"/>
      <c r="J269" s="119"/>
      <c r="M269" s="119"/>
      <c r="P269" s="119"/>
      <c r="S269" s="119"/>
      <c r="V269" s="119"/>
      <c r="AB269" s="43"/>
      <c r="AX269" s="26"/>
    </row>
    <row r="270" spans="1:50" s="5" customFormat="1" x14ac:dyDescent="0.25">
      <c r="A270" s="43"/>
      <c r="G270" s="119"/>
      <c r="J270" s="119"/>
      <c r="M270" s="119"/>
      <c r="P270" s="119"/>
      <c r="S270" s="119"/>
      <c r="V270" s="119"/>
      <c r="AB270" s="43"/>
      <c r="AX270" s="26"/>
    </row>
    <row r="271" spans="1:50" s="5" customFormat="1" x14ac:dyDescent="0.25">
      <c r="A271" s="43"/>
      <c r="G271" s="119"/>
      <c r="J271" s="119"/>
      <c r="M271" s="119"/>
      <c r="P271" s="119"/>
      <c r="S271" s="119"/>
      <c r="V271" s="119"/>
      <c r="AB271" s="43"/>
      <c r="AX271" s="26"/>
    </row>
    <row r="272" spans="1:50" s="5" customFormat="1" x14ac:dyDescent="0.25">
      <c r="A272" s="43"/>
      <c r="G272" s="119"/>
      <c r="J272" s="119"/>
      <c r="M272" s="119"/>
      <c r="P272" s="119"/>
      <c r="S272" s="119"/>
      <c r="V272" s="119"/>
      <c r="AB272" s="43"/>
      <c r="AX272" s="26"/>
    </row>
    <row r="273" spans="1:50" s="5" customFormat="1" x14ac:dyDescent="0.25">
      <c r="A273" s="43"/>
      <c r="G273" s="119"/>
      <c r="J273" s="119"/>
      <c r="M273" s="119"/>
      <c r="P273" s="119"/>
      <c r="S273" s="119"/>
      <c r="V273" s="119"/>
      <c r="AB273" s="43"/>
      <c r="AX273" s="26"/>
    </row>
    <row r="274" spans="1:50" s="5" customFormat="1" x14ac:dyDescent="0.25">
      <c r="A274" s="43"/>
      <c r="G274" s="119"/>
      <c r="J274" s="119"/>
      <c r="M274" s="119"/>
      <c r="P274" s="119"/>
      <c r="S274" s="119"/>
      <c r="V274" s="119"/>
      <c r="AB274" s="43"/>
      <c r="AX274" s="26"/>
    </row>
    <row r="275" spans="1:50" s="5" customFormat="1" x14ac:dyDescent="0.25">
      <c r="A275" s="43"/>
      <c r="G275" s="119"/>
      <c r="J275" s="119"/>
      <c r="M275" s="119"/>
      <c r="P275" s="119"/>
      <c r="S275" s="119"/>
      <c r="V275" s="119"/>
      <c r="AB275" s="43"/>
      <c r="AX275" s="26"/>
    </row>
    <row r="276" spans="1:50" s="5" customFormat="1" x14ac:dyDescent="0.25">
      <c r="A276" s="43"/>
      <c r="G276" s="119"/>
      <c r="J276" s="119"/>
      <c r="M276" s="119"/>
      <c r="P276" s="119"/>
      <c r="S276" s="119"/>
      <c r="V276" s="119"/>
      <c r="AB276" s="43"/>
      <c r="AX276" s="26"/>
    </row>
    <row r="277" spans="1:50" s="5" customFormat="1" x14ac:dyDescent="0.25">
      <c r="A277" s="43"/>
      <c r="G277" s="119"/>
      <c r="J277" s="119"/>
      <c r="M277" s="119"/>
      <c r="P277" s="119"/>
      <c r="S277" s="119"/>
      <c r="V277" s="119"/>
      <c r="AB277" s="43"/>
      <c r="AX277" s="26"/>
    </row>
    <row r="278" spans="1:50" s="5" customFormat="1" x14ac:dyDescent="0.25">
      <c r="A278" s="43"/>
      <c r="G278" s="119"/>
      <c r="J278" s="119"/>
      <c r="M278" s="119"/>
      <c r="P278" s="119"/>
      <c r="S278" s="119"/>
      <c r="V278" s="119"/>
      <c r="AB278" s="43"/>
      <c r="AX278" s="26"/>
    </row>
    <row r="279" spans="1:50" s="5" customFormat="1" x14ac:dyDescent="0.25">
      <c r="A279" s="43"/>
      <c r="G279" s="119"/>
      <c r="J279" s="119"/>
      <c r="M279" s="119"/>
      <c r="P279" s="119"/>
      <c r="S279" s="119"/>
      <c r="V279" s="119"/>
      <c r="AB279" s="43"/>
      <c r="AX279" s="26"/>
    </row>
    <row r="280" spans="1:50" s="5" customFormat="1" x14ac:dyDescent="0.25">
      <c r="A280" s="43"/>
      <c r="G280" s="119"/>
      <c r="J280" s="119"/>
      <c r="M280" s="119"/>
      <c r="P280" s="119"/>
      <c r="S280" s="119"/>
      <c r="V280" s="119"/>
      <c r="AB280" s="43"/>
      <c r="AX280" s="26"/>
    </row>
    <row r="281" spans="1:50" s="5" customFormat="1" x14ac:dyDescent="0.25">
      <c r="A281" s="43"/>
      <c r="G281" s="119"/>
      <c r="J281" s="119"/>
      <c r="M281" s="119"/>
      <c r="P281" s="119"/>
      <c r="S281" s="119"/>
      <c r="V281" s="119"/>
      <c r="AB281" s="43"/>
      <c r="AX281" s="26"/>
    </row>
    <row r="282" spans="1:50" s="5" customFormat="1" x14ac:dyDescent="0.25">
      <c r="A282" s="43"/>
      <c r="G282" s="119"/>
      <c r="J282" s="119"/>
      <c r="M282" s="119"/>
      <c r="P282" s="119"/>
      <c r="S282" s="119"/>
      <c r="V282" s="119"/>
      <c r="AB282" s="43"/>
      <c r="AX282" s="26"/>
    </row>
    <row r="283" spans="1:50" s="5" customFormat="1" x14ac:dyDescent="0.25">
      <c r="A283" s="43"/>
      <c r="G283" s="119"/>
      <c r="J283" s="119"/>
      <c r="M283" s="119"/>
      <c r="P283" s="119"/>
      <c r="S283" s="119"/>
      <c r="V283" s="119"/>
      <c r="AB283" s="43"/>
      <c r="AX283" s="26"/>
    </row>
    <row r="284" spans="1:50" s="5" customFormat="1" x14ac:dyDescent="0.25">
      <c r="A284" s="43"/>
      <c r="G284" s="119"/>
      <c r="J284" s="119"/>
      <c r="M284" s="119"/>
      <c r="P284" s="119"/>
      <c r="S284" s="119"/>
      <c r="V284" s="119"/>
      <c r="AB284" s="43"/>
      <c r="AX284" s="26"/>
    </row>
    <row r="285" spans="1:50" s="5" customFormat="1" x14ac:dyDescent="0.25">
      <c r="A285" s="43"/>
      <c r="G285" s="119"/>
      <c r="J285" s="119"/>
      <c r="M285" s="119"/>
      <c r="P285" s="119"/>
      <c r="S285" s="119"/>
      <c r="V285" s="119"/>
      <c r="AB285" s="43"/>
      <c r="AX285" s="26"/>
    </row>
    <row r="286" spans="1:50" s="5" customFormat="1" x14ac:dyDescent="0.25">
      <c r="A286" s="43"/>
      <c r="G286" s="119"/>
      <c r="J286" s="119"/>
      <c r="M286" s="119"/>
      <c r="P286" s="119"/>
      <c r="S286" s="119"/>
      <c r="V286" s="119"/>
      <c r="AB286" s="43"/>
      <c r="AX286" s="26"/>
    </row>
    <row r="287" spans="1:50" s="5" customFormat="1" x14ac:dyDescent="0.25">
      <c r="A287" s="43"/>
      <c r="G287" s="119"/>
      <c r="J287" s="119"/>
      <c r="M287" s="119"/>
      <c r="P287" s="119"/>
      <c r="S287" s="119"/>
      <c r="V287" s="119"/>
      <c r="AB287" s="43"/>
      <c r="AX287" s="26"/>
    </row>
    <row r="288" spans="1:50" s="5" customFormat="1" x14ac:dyDescent="0.25">
      <c r="A288" s="43"/>
      <c r="G288" s="119"/>
      <c r="J288" s="119"/>
      <c r="M288" s="119"/>
      <c r="P288" s="119"/>
      <c r="S288" s="119"/>
      <c r="V288" s="119"/>
      <c r="AB288" s="43"/>
      <c r="AX288" s="26"/>
    </row>
    <row r="289" spans="1:50" s="5" customFormat="1" x14ac:dyDescent="0.25">
      <c r="A289" s="43"/>
      <c r="G289" s="119"/>
      <c r="J289" s="119"/>
      <c r="M289" s="119"/>
      <c r="P289" s="119"/>
      <c r="S289" s="119"/>
      <c r="V289" s="119"/>
      <c r="AB289" s="43"/>
      <c r="AX289" s="26"/>
    </row>
    <row r="290" spans="1:50" s="5" customFormat="1" x14ac:dyDescent="0.25">
      <c r="A290" s="43"/>
      <c r="G290" s="119"/>
      <c r="J290" s="119"/>
      <c r="M290" s="119"/>
      <c r="P290" s="119"/>
      <c r="S290" s="119"/>
      <c r="V290" s="119"/>
      <c r="AB290" s="43"/>
      <c r="AX290" s="26"/>
    </row>
    <row r="291" spans="1:50" s="5" customFormat="1" x14ac:dyDescent="0.25">
      <c r="A291" s="43"/>
      <c r="G291" s="119"/>
      <c r="J291" s="119"/>
      <c r="M291" s="119"/>
      <c r="P291" s="119"/>
      <c r="S291" s="119"/>
      <c r="V291" s="119"/>
      <c r="AB291" s="43"/>
      <c r="AX291" s="26"/>
    </row>
    <row r="292" spans="1:50" s="5" customFormat="1" x14ac:dyDescent="0.25">
      <c r="A292" s="43"/>
      <c r="G292" s="119"/>
      <c r="J292" s="119"/>
      <c r="M292" s="119"/>
      <c r="P292" s="119"/>
      <c r="S292" s="119"/>
      <c r="V292" s="119"/>
      <c r="AB292" s="43"/>
      <c r="AX292" s="26"/>
    </row>
    <row r="293" spans="1:50" s="5" customFormat="1" x14ac:dyDescent="0.25">
      <c r="A293" s="43"/>
      <c r="G293" s="119"/>
      <c r="J293" s="119"/>
      <c r="M293" s="119"/>
      <c r="P293" s="119"/>
      <c r="S293" s="119"/>
      <c r="V293" s="119"/>
      <c r="AB293" s="43"/>
      <c r="AX293" s="26"/>
    </row>
    <row r="294" spans="1:50" s="5" customFormat="1" x14ac:dyDescent="0.25">
      <c r="A294" s="43"/>
      <c r="G294" s="119"/>
      <c r="J294" s="119"/>
      <c r="M294" s="119"/>
      <c r="P294" s="119"/>
      <c r="S294" s="119"/>
      <c r="V294" s="119"/>
      <c r="AB294" s="43"/>
      <c r="AX294" s="26"/>
    </row>
    <row r="295" spans="1:50" s="5" customFormat="1" x14ac:dyDescent="0.25">
      <c r="A295" s="43"/>
      <c r="G295" s="119"/>
      <c r="J295" s="119"/>
      <c r="M295" s="119"/>
      <c r="P295" s="119"/>
      <c r="S295" s="119"/>
      <c r="V295" s="119"/>
      <c r="AB295" s="43"/>
      <c r="AX295" s="26"/>
    </row>
    <row r="296" spans="1:50" s="5" customFormat="1" x14ac:dyDescent="0.25">
      <c r="A296" s="43"/>
      <c r="G296" s="119"/>
      <c r="J296" s="119"/>
      <c r="M296" s="119"/>
      <c r="P296" s="119"/>
      <c r="S296" s="119"/>
      <c r="V296" s="119"/>
      <c r="AB296" s="43"/>
      <c r="AX296" s="26"/>
    </row>
    <row r="297" spans="1:50" s="5" customFormat="1" x14ac:dyDescent="0.25">
      <c r="A297" s="43"/>
      <c r="G297" s="119"/>
      <c r="J297" s="119"/>
      <c r="M297" s="119"/>
      <c r="P297" s="119"/>
      <c r="S297" s="119"/>
      <c r="V297" s="119"/>
      <c r="AB297" s="43"/>
      <c r="AX297" s="26"/>
    </row>
    <row r="298" spans="1:50" s="5" customFormat="1" x14ac:dyDescent="0.25">
      <c r="A298" s="43"/>
      <c r="G298" s="119"/>
      <c r="J298" s="119"/>
      <c r="M298" s="119"/>
      <c r="P298" s="119"/>
      <c r="S298" s="119"/>
      <c r="V298" s="119"/>
      <c r="AB298" s="43"/>
      <c r="AX298" s="26"/>
    </row>
    <row r="299" spans="1:50" s="5" customFormat="1" x14ac:dyDescent="0.25">
      <c r="A299" s="43"/>
      <c r="G299" s="119"/>
      <c r="J299" s="119"/>
      <c r="M299" s="119"/>
      <c r="P299" s="119"/>
      <c r="S299" s="119"/>
      <c r="V299" s="119"/>
      <c r="AB299" s="43"/>
      <c r="AX299" s="26"/>
    </row>
    <row r="300" spans="1:50" s="5" customFormat="1" x14ac:dyDescent="0.25">
      <c r="A300" s="43"/>
      <c r="G300" s="119"/>
      <c r="J300" s="119"/>
      <c r="M300" s="119"/>
      <c r="P300" s="119"/>
      <c r="S300" s="119"/>
      <c r="V300" s="119"/>
      <c r="AB300" s="43"/>
      <c r="AX300" s="26"/>
    </row>
    <row r="301" spans="1:50" s="5" customFormat="1" x14ac:dyDescent="0.25">
      <c r="A301" s="43"/>
      <c r="G301" s="119"/>
      <c r="J301" s="119"/>
      <c r="M301" s="119"/>
      <c r="P301" s="119"/>
      <c r="S301" s="119"/>
      <c r="V301" s="119"/>
      <c r="AB301" s="43"/>
      <c r="AX301" s="26"/>
    </row>
    <row r="302" spans="1:50" s="5" customFormat="1" x14ac:dyDescent="0.25">
      <c r="A302" s="43"/>
      <c r="G302" s="119"/>
      <c r="J302" s="119"/>
      <c r="M302" s="119"/>
      <c r="P302" s="119"/>
      <c r="S302" s="119"/>
      <c r="V302" s="119"/>
      <c r="AB302" s="43"/>
      <c r="AX302" s="26"/>
    </row>
    <row r="303" spans="1:50" s="5" customFormat="1" x14ac:dyDescent="0.25">
      <c r="A303" s="43"/>
      <c r="G303" s="119"/>
      <c r="J303" s="119"/>
      <c r="M303" s="119"/>
      <c r="P303" s="119"/>
      <c r="S303" s="119"/>
      <c r="V303" s="119"/>
      <c r="AB303" s="43"/>
      <c r="AX303" s="26"/>
    </row>
    <row r="304" spans="1:50" s="5" customFormat="1" x14ac:dyDescent="0.25">
      <c r="A304" s="43"/>
      <c r="G304" s="119"/>
      <c r="J304" s="119"/>
      <c r="M304" s="119"/>
      <c r="P304" s="119"/>
      <c r="S304" s="119"/>
      <c r="V304" s="119"/>
      <c r="AB304" s="43"/>
      <c r="AX304" s="26"/>
    </row>
    <row r="305" spans="1:50" s="5" customFormat="1" x14ac:dyDescent="0.25">
      <c r="A305" s="43"/>
      <c r="G305" s="119"/>
      <c r="J305" s="119"/>
      <c r="M305" s="119"/>
      <c r="P305" s="119"/>
      <c r="S305" s="119"/>
      <c r="V305" s="119"/>
      <c r="AB305" s="43"/>
      <c r="AX305" s="26"/>
    </row>
    <row r="306" spans="1:50" s="5" customFormat="1" x14ac:dyDescent="0.25">
      <c r="A306" s="43"/>
      <c r="G306" s="119"/>
      <c r="J306" s="119"/>
      <c r="M306" s="119"/>
      <c r="P306" s="119"/>
      <c r="S306" s="119"/>
      <c r="V306" s="119"/>
      <c r="AB306" s="43"/>
      <c r="AX306" s="26"/>
    </row>
    <row r="307" spans="1:50" s="5" customFormat="1" x14ac:dyDescent="0.25">
      <c r="A307" s="43"/>
      <c r="G307" s="119"/>
      <c r="J307" s="119"/>
      <c r="M307" s="119"/>
      <c r="P307" s="119"/>
      <c r="S307" s="119"/>
      <c r="V307" s="119"/>
      <c r="AB307" s="43"/>
      <c r="AX307" s="26"/>
    </row>
    <row r="308" spans="1:50" s="5" customFormat="1" x14ac:dyDescent="0.25">
      <c r="A308" s="43"/>
      <c r="G308" s="119"/>
      <c r="J308" s="119"/>
      <c r="M308" s="119"/>
      <c r="P308" s="119"/>
      <c r="S308" s="119"/>
      <c r="V308" s="119"/>
      <c r="AB308" s="43"/>
      <c r="AX308" s="26"/>
    </row>
    <row r="309" spans="1:50" s="5" customFormat="1" x14ac:dyDescent="0.25">
      <c r="A309" s="43"/>
      <c r="G309" s="119"/>
      <c r="J309" s="119"/>
      <c r="M309" s="119"/>
      <c r="P309" s="119"/>
      <c r="S309" s="119"/>
      <c r="V309" s="119"/>
      <c r="AB309" s="43"/>
      <c r="AX309" s="26"/>
    </row>
    <row r="310" spans="1:50" s="5" customFormat="1" x14ac:dyDescent="0.25">
      <c r="A310" s="43"/>
      <c r="G310" s="119"/>
      <c r="J310" s="119"/>
      <c r="M310" s="119"/>
      <c r="P310" s="119"/>
      <c r="S310" s="119"/>
      <c r="V310" s="119"/>
      <c r="AB310" s="43"/>
      <c r="AX310" s="26"/>
    </row>
    <row r="311" spans="1:50" s="5" customFormat="1" x14ac:dyDescent="0.25">
      <c r="A311" s="43"/>
      <c r="G311" s="119"/>
      <c r="J311" s="119"/>
      <c r="M311" s="119"/>
      <c r="P311" s="119"/>
      <c r="S311" s="119"/>
      <c r="V311" s="119"/>
      <c r="AB311" s="43"/>
      <c r="AX311" s="26"/>
    </row>
    <row r="312" spans="1:50" s="5" customFormat="1" x14ac:dyDescent="0.25">
      <c r="A312" s="43"/>
      <c r="G312" s="119"/>
      <c r="J312" s="119"/>
      <c r="M312" s="119"/>
      <c r="P312" s="119"/>
      <c r="S312" s="119"/>
      <c r="V312" s="119"/>
      <c r="AB312" s="43"/>
      <c r="AX312" s="26"/>
    </row>
    <row r="313" spans="1:50" s="5" customFormat="1" x14ac:dyDescent="0.25">
      <c r="A313" s="43"/>
      <c r="G313" s="119"/>
      <c r="J313" s="119"/>
      <c r="M313" s="119"/>
      <c r="P313" s="119"/>
      <c r="S313" s="119"/>
      <c r="V313" s="119"/>
      <c r="AB313" s="43"/>
      <c r="AX313" s="26"/>
    </row>
    <row r="314" spans="1:50" s="5" customFormat="1" x14ac:dyDescent="0.25">
      <c r="A314" s="43"/>
      <c r="G314" s="119"/>
      <c r="J314" s="119"/>
      <c r="M314" s="119"/>
      <c r="P314" s="119"/>
      <c r="S314" s="119"/>
      <c r="V314" s="119"/>
      <c r="AB314" s="43"/>
      <c r="AX314" s="26"/>
    </row>
    <row r="315" spans="1:50" s="5" customFormat="1" x14ac:dyDescent="0.25">
      <c r="A315" s="43"/>
      <c r="G315" s="119"/>
      <c r="J315" s="119"/>
      <c r="M315" s="119"/>
      <c r="P315" s="119"/>
      <c r="S315" s="119"/>
      <c r="V315" s="119"/>
      <c r="AB315" s="43"/>
      <c r="AX315" s="26"/>
    </row>
    <row r="316" spans="1:50" s="5" customFormat="1" x14ac:dyDescent="0.25">
      <c r="A316" s="43"/>
      <c r="G316" s="119"/>
      <c r="J316" s="119"/>
      <c r="M316" s="119"/>
      <c r="P316" s="119"/>
      <c r="S316" s="119"/>
      <c r="V316" s="119"/>
      <c r="AB316" s="43"/>
      <c r="AX316" s="26"/>
    </row>
    <row r="317" spans="1:50" s="5" customFormat="1" x14ac:dyDescent="0.25">
      <c r="A317" s="43"/>
      <c r="G317" s="119"/>
      <c r="J317" s="119"/>
      <c r="M317" s="119"/>
      <c r="P317" s="119"/>
      <c r="S317" s="119"/>
      <c r="V317" s="119"/>
      <c r="AB317" s="43"/>
      <c r="AX317" s="26"/>
    </row>
    <row r="318" spans="1:50" s="5" customFormat="1" x14ac:dyDescent="0.25">
      <c r="A318" s="43"/>
      <c r="G318" s="119"/>
      <c r="J318" s="119"/>
      <c r="M318" s="119"/>
      <c r="P318" s="119"/>
      <c r="S318" s="119"/>
      <c r="V318" s="119"/>
      <c r="AB318" s="43"/>
      <c r="AX318" s="26"/>
    </row>
    <row r="319" spans="1:50" s="5" customFormat="1" x14ac:dyDescent="0.25">
      <c r="A319" s="43"/>
      <c r="G319" s="119"/>
      <c r="J319" s="119"/>
      <c r="M319" s="119"/>
      <c r="P319" s="119"/>
      <c r="S319" s="119"/>
      <c r="V319" s="119"/>
      <c r="AB319" s="43"/>
      <c r="AX319" s="26"/>
    </row>
    <row r="320" spans="1:50" s="5" customFormat="1" x14ac:dyDescent="0.25">
      <c r="A320" s="43"/>
      <c r="G320" s="119"/>
      <c r="J320" s="119"/>
      <c r="M320" s="119"/>
      <c r="P320" s="119"/>
      <c r="S320" s="119"/>
      <c r="V320" s="119"/>
      <c r="AB320" s="43"/>
      <c r="AX320" s="26"/>
    </row>
    <row r="321" spans="1:50" s="5" customFormat="1" x14ac:dyDescent="0.25">
      <c r="A321" s="43"/>
      <c r="G321" s="119"/>
      <c r="J321" s="119"/>
      <c r="M321" s="119"/>
      <c r="P321" s="119"/>
      <c r="S321" s="119"/>
      <c r="V321" s="119"/>
      <c r="AB321" s="43"/>
      <c r="AX321" s="26"/>
    </row>
    <row r="322" spans="1:50" s="5" customFormat="1" x14ac:dyDescent="0.25">
      <c r="A322" s="43"/>
      <c r="G322" s="119"/>
      <c r="J322" s="119"/>
      <c r="M322" s="119"/>
      <c r="P322" s="119"/>
      <c r="S322" s="119"/>
      <c r="V322" s="119"/>
      <c r="AB322" s="43"/>
      <c r="AX322" s="26"/>
    </row>
    <row r="323" spans="1:50" s="5" customFormat="1" x14ac:dyDescent="0.25">
      <c r="A323" s="43"/>
      <c r="G323" s="119"/>
      <c r="J323" s="119"/>
      <c r="M323" s="119"/>
      <c r="P323" s="119"/>
      <c r="S323" s="119"/>
      <c r="V323" s="119"/>
      <c r="AB323" s="43"/>
      <c r="AX323" s="26"/>
    </row>
    <row r="324" spans="1:50" s="5" customFormat="1" x14ac:dyDescent="0.25">
      <c r="A324" s="43"/>
      <c r="G324" s="119"/>
      <c r="J324" s="119"/>
      <c r="M324" s="119"/>
      <c r="P324" s="119"/>
      <c r="S324" s="119"/>
      <c r="V324" s="119"/>
      <c r="AB324" s="43"/>
      <c r="AX324" s="26"/>
    </row>
    <row r="325" spans="1:50" s="5" customFormat="1" x14ac:dyDescent="0.25">
      <c r="A325" s="43"/>
      <c r="G325" s="119"/>
      <c r="J325" s="119"/>
      <c r="M325" s="119"/>
      <c r="P325" s="119"/>
      <c r="S325" s="119"/>
      <c r="V325" s="119"/>
      <c r="AB325" s="43"/>
      <c r="AX325" s="26"/>
    </row>
    <row r="326" spans="1:50" s="5" customFormat="1" x14ac:dyDescent="0.25">
      <c r="A326" s="43"/>
      <c r="G326" s="119"/>
      <c r="J326" s="119"/>
      <c r="M326" s="119"/>
      <c r="P326" s="119"/>
      <c r="S326" s="119"/>
      <c r="V326" s="119"/>
      <c r="AB326" s="43"/>
      <c r="AX326" s="26"/>
    </row>
    <row r="327" spans="1:50" s="5" customFormat="1" x14ac:dyDescent="0.25">
      <c r="A327" s="43"/>
      <c r="G327" s="119"/>
      <c r="J327" s="119"/>
      <c r="M327" s="119"/>
      <c r="P327" s="119"/>
      <c r="S327" s="119"/>
      <c r="V327" s="119"/>
      <c r="AB327" s="43"/>
      <c r="AX327" s="26"/>
    </row>
    <row r="328" spans="1:50" s="5" customFormat="1" x14ac:dyDescent="0.25">
      <c r="A328" s="43"/>
      <c r="G328" s="119"/>
      <c r="J328" s="119"/>
      <c r="M328" s="119"/>
      <c r="P328" s="119"/>
      <c r="S328" s="119"/>
      <c r="V328" s="119"/>
      <c r="AB328" s="43"/>
      <c r="AX328" s="26"/>
    </row>
    <row r="329" spans="1:50" s="5" customFormat="1" x14ac:dyDescent="0.25">
      <c r="A329" s="43"/>
      <c r="G329" s="119"/>
      <c r="J329" s="119"/>
      <c r="M329" s="119"/>
      <c r="P329" s="119"/>
      <c r="S329" s="119"/>
      <c r="V329" s="119"/>
      <c r="AB329" s="43"/>
      <c r="AX329" s="26"/>
    </row>
    <row r="330" spans="1:50" s="5" customFormat="1" x14ac:dyDescent="0.25">
      <c r="A330" s="43"/>
      <c r="G330" s="119"/>
      <c r="J330" s="119"/>
      <c r="M330" s="119"/>
      <c r="P330" s="119"/>
      <c r="S330" s="119"/>
      <c r="V330" s="119"/>
      <c r="AB330" s="43"/>
      <c r="AX330" s="26"/>
    </row>
    <row r="331" spans="1:50" s="5" customFormat="1" x14ac:dyDescent="0.25">
      <c r="A331" s="43"/>
      <c r="G331" s="119"/>
      <c r="J331" s="119"/>
      <c r="M331" s="119"/>
      <c r="P331" s="119"/>
      <c r="S331" s="119"/>
      <c r="V331" s="119"/>
      <c r="AB331" s="43"/>
      <c r="AX331" s="26"/>
    </row>
    <row r="332" spans="1:50" s="5" customFormat="1" x14ac:dyDescent="0.25">
      <c r="A332" s="43"/>
      <c r="G332" s="119"/>
      <c r="J332" s="119"/>
      <c r="M332" s="119"/>
      <c r="P332" s="119"/>
      <c r="S332" s="119"/>
      <c r="V332" s="119"/>
      <c r="AB332" s="43"/>
      <c r="AX332" s="26"/>
    </row>
    <row r="333" spans="1:50" s="5" customFormat="1" x14ac:dyDescent="0.25">
      <c r="A333" s="43"/>
      <c r="G333" s="119"/>
      <c r="J333" s="119"/>
      <c r="M333" s="119"/>
      <c r="P333" s="119"/>
      <c r="S333" s="119"/>
      <c r="V333" s="119"/>
      <c r="AB333" s="43"/>
      <c r="AX333" s="26"/>
    </row>
    <row r="334" spans="1:50" s="5" customFormat="1" x14ac:dyDescent="0.25">
      <c r="A334" s="43"/>
      <c r="G334" s="119"/>
      <c r="J334" s="119"/>
      <c r="M334" s="119"/>
      <c r="P334" s="119"/>
      <c r="S334" s="119"/>
      <c r="V334" s="119"/>
      <c r="AB334" s="43"/>
      <c r="AX334" s="26"/>
    </row>
    <row r="335" spans="1:50" s="5" customFormat="1" x14ac:dyDescent="0.25">
      <c r="A335" s="43"/>
      <c r="G335" s="119"/>
      <c r="J335" s="119"/>
      <c r="M335" s="119"/>
      <c r="P335" s="119"/>
      <c r="S335" s="119"/>
      <c r="V335" s="119"/>
      <c r="AB335" s="43"/>
      <c r="AX335" s="26"/>
    </row>
    <row r="336" spans="1:50" s="5" customFormat="1" x14ac:dyDescent="0.25">
      <c r="A336" s="43"/>
      <c r="G336" s="119"/>
      <c r="J336" s="119"/>
      <c r="M336" s="119"/>
      <c r="P336" s="119"/>
      <c r="S336" s="119"/>
      <c r="V336" s="119"/>
      <c r="AB336" s="43"/>
      <c r="AX336" s="26"/>
    </row>
    <row r="337" spans="1:50" s="5" customFormat="1" x14ac:dyDescent="0.25">
      <c r="A337" s="43"/>
      <c r="G337" s="119"/>
      <c r="J337" s="119"/>
      <c r="M337" s="119"/>
      <c r="P337" s="119"/>
      <c r="S337" s="119"/>
      <c r="V337" s="119"/>
      <c r="AB337" s="43"/>
      <c r="AX337" s="26"/>
    </row>
    <row r="338" spans="1:50" s="5" customFormat="1" x14ac:dyDescent="0.25">
      <c r="A338" s="43"/>
      <c r="G338" s="119"/>
      <c r="J338" s="119"/>
      <c r="M338" s="119"/>
      <c r="P338" s="119"/>
      <c r="S338" s="119"/>
      <c r="V338" s="119"/>
      <c r="AB338" s="43"/>
      <c r="AX338" s="26"/>
    </row>
    <row r="339" spans="1:50" s="5" customFormat="1" x14ac:dyDescent="0.25">
      <c r="A339" s="43"/>
      <c r="G339" s="119"/>
      <c r="J339" s="119"/>
      <c r="M339" s="119"/>
      <c r="P339" s="119"/>
      <c r="S339" s="119"/>
      <c r="V339" s="119"/>
      <c r="AB339" s="43"/>
      <c r="AX339" s="26"/>
    </row>
    <row r="340" spans="1:50" s="5" customFormat="1" x14ac:dyDescent="0.25">
      <c r="A340" s="43"/>
      <c r="G340" s="119"/>
      <c r="J340" s="119"/>
      <c r="M340" s="119"/>
      <c r="P340" s="119"/>
      <c r="S340" s="119"/>
      <c r="V340" s="119"/>
      <c r="AB340" s="43"/>
      <c r="AX340" s="26"/>
    </row>
    <row r="341" spans="1:50" s="5" customFormat="1" x14ac:dyDescent="0.25">
      <c r="A341" s="43"/>
      <c r="G341" s="119"/>
      <c r="J341" s="119"/>
      <c r="M341" s="119"/>
      <c r="P341" s="119"/>
      <c r="S341" s="119"/>
      <c r="V341" s="119"/>
      <c r="AB341" s="43"/>
      <c r="AX341" s="26"/>
    </row>
    <row r="342" spans="1:50" s="5" customFormat="1" x14ac:dyDescent="0.25">
      <c r="A342" s="43"/>
      <c r="G342" s="119"/>
      <c r="J342" s="119"/>
      <c r="M342" s="119"/>
      <c r="P342" s="119"/>
      <c r="S342" s="119"/>
      <c r="V342" s="119"/>
      <c r="AB342" s="43"/>
      <c r="AX342" s="26"/>
    </row>
    <row r="343" spans="1:50" s="5" customFormat="1" x14ac:dyDescent="0.25">
      <c r="A343" s="43"/>
      <c r="G343" s="119"/>
      <c r="J343" s="119"/>
      <c r="M343" s="119"/>
      <c r="P343" s="119"/>
      <c r="S343" s="119"/>
      <c r="V343" s="119"/>
      <c r="AB343" s="43"/>
      <c r="AX343" s="26"/>
    </row>
    <row r="344" spans="1:50" s="5" customFormat="1" x14ac:dyDescent="0.25">
      <c r="A344" s="43"/>
      <c r="G344" s="119"/>
      <c r="J344" s="119"/>
      <c r="M344" s="119"/>
      <c r="P344" s="119"/>
      <c r="S344" s="119"/>
      <c r="V344" s="119"/>
      <c r="AB344" s="43"/>
      <c r="AX344" s="26"/>
    </row>
    <row r="345" spans="1:50" s="5" customFormat="1" x14ac:dyDescent="0.25">
      <c r="A345" s="43"/>
      <c r="G345" s="119"/>
      <c r="J345" s="119"/>
      <c r="M345" s="119"/>
      <c r="P345" s="119"/>
      <c r="S345" s="119"/>
      <c r="V345" s="119"/>
      <c r="AB345" s="43"/>
      <c r="AX345" s="26"/>
    </row>
    <row r="346" spans="1:50" s="5" customFormat="1" x14ac:dyDescent="0.25">
      <c r="A346" s="43"/>
      <c r="G346" s="119"/>
      <c r="J346" s="119"/>
      <c r="M346" s="119"/>
      <c r="P346" s="119"/>
      <c r="S346" s="119"/>
      <c r="V346" s="119"/>
      <c r="AB346" s="43"/>
      <c r="AX346" s="26"/>
    </row>
    <row r="347" spans="1:50" s="5" customFormat="1" x14ac:dyDescent="0.25">
      <c r="A347" s="43"/>
      <c r="G347" s="119"/>
      <c r="J347" s="119"/>
      <c r="M347" s="119"/>
      <c r="P347" s="119"/>
      <c r="S347" s="119"/>
      <c r="V347" s="119"/>
      <c r="AB347" s="43"/>
      <c r="AX347" s="26"/>
    </row>
    <row r="348" spans="1:50" s="5" customFormat="1" x14ac:dyDescent="0.25">
      <c r="A348" s="43"/>
      <c r="G348" s="119"/>
      <c r="J348" s="119"/>
      <c r="M348" s="119"/>
      <c r="P348" s="119"/>
      <c r="S348" s="119"/>
      <c r="V348" s="119"/>
      <c r="AB348" s="43"/>
      <c r="AX348" s="26"/>
    </row>
    <row r="349" spans="1:50" s="5" customFormat="1" x14ac:dyDescent="0.25">
      <c r="A349" s="43"/>
      <c r="G349" s="119"/>
      <c r="J349" s="119"/>
      <c r="M349" s="119"/>
      <c r="P349" s="119"/>
      <c r="S349" s="119"/>
      <c r="V349" s="119"/>
      <c r="AB349" s="43"/>
      <c r="AX349" s="26"/>
    </row>
    <row r="350" spans="1:50" s="5" customFormat="1" x14ac:dyDescent="0.25">
      <c r="A350" s="43"/>
      <c r="G350" s="119"/>
      <c r="J350" s="119"/>
      <c r="M350" s="119"/>
      <c r="P350" s="119"/>
      <c r="S350" s="119"/>
      <c r="V350" s="119"/>
      <c r="AB350" s="43"/>
      <c r="AX350" s="26"/>
    </row>
    <row r="351" spans="1:50" s="5" customFormat="1" x14ac:dyDescent="0.25">
      <c r="A351" s="43"/>
      <c r="G351" s="119"/>
      <c r="J351" s="119"/>
      <c r="M351" s="119"/>
      <c r="P351" s="119"/>
      <c r="S351" s="119"/>
      <c r="V351" s="119"/>
      <c r="AB351" s="43"/>
      <c r="AX351" s="26"/>
    </row>
    <row r="352" spans="1:50" s="5" customFormat="1" x14ac:dyDescent="0.25">
      <c r="A352" s="43"/>
      <c r="G352" s="119"/>
      <c r="J352" s="119"/>
      <c r="M352" s="119"/>
      <c r="P352" s="119"/>
      <c r="S352" s="119"/>
      <c r="V352" s="119"/>
      <c r="AB352" s="43"/>
      <c r="AX352" s="26"/>
    </row>
    <row r="353" spans="1:50" s="5" customFormat="1" x14ac:dyDescent="0.25">
      <c r="A353" s="43"/>
      <c r="G353" s="119"/>
      <c r="J353" s="119"/>
      <c r="M353" s="119"/>
      <c r="P353" s="119"/>
      <c r="S353" s="119"/>
      <c r="V353" s="119"/>
      <c r="AB353" s="43"/>
      <c r="AX353" s="26"/>
    </row>
    <row r="354" spans="1:50" s="5" customFormat="1" x14ac:dyDescent="0.25">
      <c r="A354" s="43"/>
      <c r="G354" s="119"/>
      <c r="J354" s="119"/>
      <c r="M354" s="119"/>
      <c r="P354" s="119"/>
      <c r="S354" s="119"/>
      <c r="V354" s="119"/>
      <c r="AB354" s="43"/>
      <c r="AX354" s="26"/>
    </row>
    <row r="355" spans="1:50" s="5" customFormat="1" x14ac:dyDescent="0.25">
      <c r="A355" s="43"/>
      <c r="G355" s="119"/>
      <c r="J355" s="119"/>
      <c r="M355" s="119"/>
      <c r="P355" s="119"/>
      <c r="S355" s="119"/>
      <c r="V355" s="119"/>
      <c r="AB355" s="43"/>
      <c r="AX355" s="26"/>
    </row>
    <row r="356" spans="1:50" s="5" customFormat="1" x14ac:dyDescent="0.25">
      <c r="A356" s="43"/>
      <c r="G356" s="119"/>
      <c r="J356" s="119"/>
      <c r="M356" s="119"/>
      <c r="P356" s="119"/>
      <c r="S356" s="119"/>
      <c r="V356" s="119"/>
      <c r="AB356" s="43"/>
      <c r="AX356" s="26"/>
    </row>
    <row r="357" spans="1:50" s="5" customFormat="1" x14ac:dyDescent="0.25">
      <c r="A357" s="43"/>
      <c r="G357" s="119"/>
      <c r="J357" s="119"/>
      <c r="M357" s="119"/>
      <c r="P357" s="119"/>
      <c r="S357" s="119"/>
      <c r="V357" s="119"/>
      <c r="AB357" s="43"/>
      <c r="AX357" s="26"/>
    </row>
    <row r="358" spans="1:50" s="5" customFormat="1" x14ac:dyDescent="0.25">
      <c r="A358" s="43"/>
      <c r="G358" s="119"/>
      <c r="J358" s="119"/>
      <c r="M358" s="119"/>
      <c r="P358" s="119"/>
      <c r="S358" s="119"/>
      <c r="V358" s="119"/>
      <c r="AB358" s="43"/>
      <c r="AX358" s="26"/>
    </row>
    <row r="359" spans="1:50" s="5" customFormat="1" x14ac:dyDescent="0.25">
      <c r="A359" s="43"/>
      <c r="G359" s="119"/>
      <c r="J359" s="119"/>
      <c r="M359" s="119"/>
      <c r="P359" s="119"/>
      <c r="S359" s="119"/>
      <c r="V359" s="119"/>
      <c r="AB359" s="43"/>
      <c r="AX359" s="26"/>
    </row>
    <row r="360" spans="1:50" s="5" customFormat="1" x14ac:dyDescent="0.25">
      <c r="A360" s="43"/>
      <c r="G360" s="119"/>
      <c r="J360" s="119"/>
      <c r="M360" s="119"/>
      <c r="P360" s="119"/>
      <c r="S360" s="119"/>
      <c r="V360" s="119"/>
      <c r="AB360" s="43"/>
      <c r="AX360" s="26"/>
    </row>
    <row r="361" spans="1:50" s="5" customFormat="1" x14ac:dyDescent="0.25">
      <c r="A361" s="43"/>
      <c r="G361" s="119"/>
      <c r="J361" s="119"/>
      <c r="M361" s="119"/>
      <c r="P361" s="119"/>
      <c r="S361" s="119"/>
      <c r="V361" s="119"/>
      <c r="AB361" s="43"/>
      <c r="AX361" s="26"/>
    </row>
    <row r="362" spans="1:50" s="5" customFormat="1" x14ac:dyDescent="0.25">
      <c r="A362" s="43"/>
      <c r="G362" s="119"/>
      <c r="J362" s="119"/>
      <c r="M362" s="119"/>
      <c r="P362" s="119"/>
      <c r="S362" s="119"/>
      <c r="V362" s="119"/>
      <c r="AB362" s="43"/>
      <c r="AX362" s="26"/>
    </row>
    <row r="363" spans="1:50" s="5" customFormat="1" x14ac:dyDescent="0.25">
      <c r="A363" s="43"/>
      <c r="G363" s="119"/>
      <c r="J363" s="119"/>
      <c r="M363" s="119"/>
      <c r="P363" s="119"/>
      <c r="S363" s="119"/>
      <c r="V363" s="119"/>
      <c r="AB363" s="43"/>
      <c r="AX363" s="26"/>
    </row>
    <row r="364" spans="1:50" s="5" customFormat="1" x14ac:dyDescent="0.25">
      <c r="A364" s="43"/>
      <c r="G364" s="119"/>
      <c r="J364" s="119"/>
      <c r="M364" s="119"/>
      <c r="P364" s="119"/>
      <c r="S364" s="119"/>
      <c r="V364" s="119"/>
      <c r="AB364" s="43"/>
      <c r="AX364" s="26"/>
    </row>
    <row r="365" spans="1:50" s="5" customFormat="1" x14ac:dyDescent="0.25">
      <c r="A365" s="43"/>
      <c r="G365" s="119"/>
      <c r="J365" s="119"/>
      <c r="M365" s="119"/>
      <c r="P365" s="119"/>
      <c r="S365" s="119"/>
      <c r="V365" s="119"/>
      <c r="AB365" s="43"/>
      <c r="AX365" s="26"/>
    </row>
    <row r="366" spans="1:50" s="5" customFormat="1" x14ac:dyDescent="0.25">
      <c r="A366" s="43"/>
      <c r="G366" s="119"/>
      <c r="J366" s="119"/>
      <c r="M366" s="119"/>
      <c r="P366" s="119"/>
      <c r="S366" s="119"/>
      <c r="V366" s="119"/>
      <c r="AB366" s="43"/>
      <c r="AX366" s="26"/>
    </row>
    <row r="367" spans="1:50" s="5" customFormat="1" x14ac:dyDescent="0.25">
      <c r="A367" s="43"/>
      <c r="G367" s="119"/>
      <c r="J367" s="119"/>
      <c r="M367" s="119"/>
      <c r="P367" s="119"/>
      <c r="S367" s="119"/>
      <c r="V367" s="119"/>
      <c r="AB367" s="43"/>
      <c r="AX367" s="26"/>
    </row>
    <row r="368" spans="1:50" s="5" customFormat="1" x14ac:dyDescent="0.25">
      <c r="A368" s="43"/>
      <c r="G368" s="119"/>
      <c r="J368" s="119"/>
      <c r="M368" s="119"/>
      <c r="P368" s="119"/>
      <c r="S368" s="119"/>
      <c r="V368" s="119"/>
      <c r="AB368" s="43"/>
      <c r="AX368" s="26"/>
    </row>
    <row r="369" spans="1:50" s="5" customFormat="1" x14ac:dyDescent="0.25">
      <c r="A369" s="43"/>
      <c r="G369" s="119"/>
      <c r="J369" s="119"/>
      <c r="M369" s="119"/>
      <c r="P369" s="119"/>
      <c r="S369" s="119"/>
      <c r="V369" s="119"/>
      <c r="AB369" s="43"/>
      <c r="AX369" s="26"/>
    </row>
    <row r="370" spans="1:50" s="5" customFormat="1" x14ac:dyDescent="0.25">
      <c r="A370" s="43"/>
      <c r="G370" s="119"/>
      <c r="J370" s="119"/>
      <c r="M370" s="119"/>
      <c r="P370" s="119"/>
      <c r="S370" s="119"/>
      <c r="V370" s="119"/>
      <c r="AB370" s="43"/>
      <c r="AX370" s="26"/>
    </row>
    <row r="371" spans="1:50" s="5" customFormat="1" x14ac:dyDescent="0.25">
      <c r="A371" s="43"/>
      <c r="G371" s="119"/>
      <c r="J371" s="119"/>
      <c r="M371" s="119"/>
      <c r="P371" s="119"/>
      <c r="S371" s="119"/>
      <c r="V371" s="119"/>
      <c r="AB371" s="43"/>
      <c r="AX371" s="26"/>
    </row>
    <row r="372" spans="1:50" s="5" customFormat="1" x14ac:dyDescent="0.25">
      <c r="A372" s="43"/>
      <c r="G372" s="119"/>
      <c r="J372" s="119"/>
      <c r="M372" s="119"/>
      <c r="P372" s="119"/>
      <c r="S372" s="119"/>
      <c r="V372" s="119"/>
      <c r="AB372" s="43"/>
      <c r="AX372" s="26"/>
    </row>
    <row r="373" spans="1:50" s="5" customFormat="1" x14ac:dyDescent="0.25">
      <c r="A373" s="43"/>
      <c r="G373" s="119"/>
      <c r="J373" s="119"/>
      <c r="M373" s="119"/>
      <c r="P373" s="119"/>
      <c r="S373" s="119"/>
      <c r="V373" s="119"/>
      <c r="AB373" s="43"/>
      <c r="AX373" s="26"/>
    </row>
    <row r="374" spans="1:50" s="5" customFormat="1" x14ac:dyDescent="0.25">
      <c r="A374" s="43"/>
      <c r="G374" s="119"/>
      <c r="J374" s="119"/>
      <c r="M374" s="119"/>
      <c r="P374" s="119"/>
      <c r="S374" s="119"/>
      <c r="V374" s="119"/>
      <c r="AB374" s="43"/>
      <c r="AX374" s="26"/>
    </row>
    <row r="375" spans="1:50" s="5" customFormat="1" x14ac:dyDescent="0.25">
      <c r="A375" s="43"/>
      <c r="G375" s="119"/>
      <c r="J375" s="119"/>
      <c r="M375" s="119"/>
      <c r="P375" s="119"/>
      <c r="S375" s="119"/>
      <c r="V375" s="119"/>
      <c r="AB375" s="43"/>
      <c r="AX375" s="26"/>
    </row>
    <row r="376" spans="1:50" s="5" customFormat="1" x14ac:dyDescent="0.25">
      <c r="A376" s="43"/>
      <c r="G376" s="119"/>
      <c r="J376" s="119"/>
      <c r="M376" s="119"/>
      <c r="P376" s="119"/>
      <c r="S376" s="119"/>
      <c r="V376" s="119"/>
      <c r="AB376" s="43"/>
      <c r="AX376" s="26"/>
    </row>
    <row r="377" spans="1:50" s="5" customFormat="1" x14ac:dyDescent="0.25">
      <c r="A377" s="43"/>
      <c r="G377" s="119"/>
      <c r="J377" s="119"/>
      <c r="M377" s="119"/>
      <c r="P377" s="119"/>
      <c r="S377" s="119"/>
      <c r="V377" s="119"/>
      <c r="AB377" s="43"/>
      <c r="AX377" s="26"/>
    </row>
    <row r="378" spans="1:50" s="5" customFormat="1" x14ac:dyDescent="0.25">
      <c r="A378" s="43"/>
      <c r="G378" s="119"/>
      <c r="J378" s="119"/>
      <c r="M378" s="119"/>
      <c r="P378" s="119"/>
      <c r="S378" s="119"/>
      <c r="V378" s="119"/>
      <c r="AB378" s="43"/>
      <c r="AX378" s="26"/>
    </row>
    <row r="379" spans="1:50" s="5" customFormat="1" x14ac:dyDescent="0.25">
      <c r="A379" s="43"/>
      <c r="G379" s="119"/>
      <c r="J379" s="119"/>
      <c r="M379" s="119"/>
      <c r="P379" s="119"/>
      <c r="S379" s="119"/>
      <c r="V379" s="119"/>
      <c r="AB379" s="43"/>
      <c r="AX379" s="26"/>
    </row>
    <row r="380" spans="1:50" s="5" customFormat="1" x14ac:dyDescent="0.25">
      <c r="A380" s="43"/>
      <c r="G380" s="119"/>
      <c r="J380" s="119"/>
      <c r="M380" s="119"/>
      <c r="P380" s="119"/>
      <c r="S380" s="119"/>
      <c r="V380" s="119"/>
      <c r="AB380" s="43"/>
      <c r="AX380" s="26"/>
    </row>
    <row r="381" spans="1:50" s="5" customFormat="1" x14ac:dyDescent="0.25">
      <c r="A381" s="43"/>
      <c r="G381" s="119"/>
      <c r="J381" s="119"/>
      <c r="M381" s="119"/>
      <c r="P381" s="119"/>
      <c r="S381" s="119"/>
      <c r="V381" s="119"/>
      <c r="AB381" s="43"/>
      <c r="AX381" s="26"/>
    </row>
    <row r="382" spans="1:50" s="5" customFormat="1" x14ac:dyDescent="0.25">
      <c r="A382" s="43"/>
      <c r="G382" s="119"/>
      <c r="J382" s="119"/>
      <c r="M382" s="119"/>
      <c r="P382" s="119"/>
      <c r="S382" s="119"/>
      <c r="V382" s="119"/>
      <c r="AB382" s="43"/>
      <c r="AX382" s="26"/>
    </row>
    <row r="383" spans="1:50" s="5" customFormat="1" x14ac:dyDescent="0.25">
      <c r="A383" s="43"/>
      <c r="G383" s="119"/>
      <c r="J383" s="119"/>
      <c r="M383" s="119"/>
      <c r="P383" s="119"/>
      <c r="S383" s="119"/>
      <c r="V383" s="119"/>
      <c r="AB383" s="43"/>
      <c r="AX383" s="26"/>
    </row>
    <row r="384" spans="1:50" s="5" customFormat="1" x14ac:dyDescent="0.25">
      <c r="A384" s="43"/>
      <c r="G384" s="119"/>
      <c r="J384" s="119"/>
      <c r="M384" s="119"/>
      <c r="P384" s="119"/>
      <c r="S384" s="119"/>
      <c r="V384" s="119"/>
      <c r="AB384" s="43"/>
      <c r="AX384" s="26"/>
    </row>
    <row r="385" spans="1:50" s="5" customFormat="1" x14ac:dyDescent="0.25">
      <c r="A385" s="43"/>
      <c r="G385" s="119"/>
      <c r="J385" s="119"/>
      <c r="M385" s="119"/>
      <c r="P385" s="119"/>
      <c r="S385" s="119"/>
      <c r="V385" s="119"/>
      <c r="AB385" s="43"/>
      <c r="AX385" s="26"/>
    </row>
    <row r="386" spans="1:50" s="5" customFormat="1" x14ac:dyDescent="0.25">
      <c r="A386" s="43"/>
      <c r="G386" s="119"/>
      <c r="J386" s="119"/>
      <c r="M386" s="119"/>
      <c r="P386" s="119"/>
      <c r="S386" s="119"/>
      <c r="V386" s="119"/>
      <c r="AB386" s="43"/>
      <c r="AX386" s="26"/>
    </row>
    <row r="387" spans="1:50" s="5" customFormat="1" x14ac:dyDescent="0.25">
      <c r="A387" s="43"/>
      <c r="G387" s="119"/>
      <c r="J387" s="119"/>
      <c r="M387" s="119"/>
      <c r="P387" s="119"/>
      <c r="S387" s="119"/>
      <c r="V387" s="119"/>
      <c r="AB387" s="43"/>
      <c r="AX387" s="26"/>
    </row>
    <row r="388" spans="1:50" s="5" customFormat="1" x14ac:dyDescent="0.25">
      <c r="A388" s="43"/>
      <c r="G388" s="119"/>
      <c r="J388" s="119"/>
      <c r="M388" s="119"/>
      <c r="P388" s="119"/>
      <c r="S388" s="119"/>
      <c r="V388" s="119"/>
      <c r="AB388" s="43"/>
      <c r="AX388" s="26"/>
    </row>
    <row r="389" spans="1:50" s="5" customFormat="1" x14ac:dyDescent="0.25">
      <c r="A389" s="43"/>
      <c r="G389" s="119"/>
      <c r="J389" s="119"/>
      <c r="M389" s="119"/>
      <c r="P389" s="119"/>
      <c r="S389" s="119"/>
      <c r="V389" s="119"/>
      <c r="AB389" s="43"/>
      <c r="AX389" s="26"/>
    </row>
    <row r="390" spans="1:50" s="5" customFormat="1" x14ac:dyDescent="0.25">
      <c r="A390" s="43"/>
      <c r="G390" s="119"/>
      <c r="J390" s="119"/>
      <c r="M390" s="119"/>
      <c r="P390" s="119"/>
      <c r="S390" s="119"/>
      <c r="V390" s="119"/>
      <c r="AB390" s="43"/>
      <c r="AX390" s="26"/>
    </row>
    <row r="391" spans="1:50" s="5" customFormat="1" x14ac:dyDescent="0.25">
      <c r="A391" s="43"/>
      <c r="G391" s="119"/>
      <c r="J391" s="119"/>
      <c r="M391" s="119"/>
      <c r="P391" s="119"/>
      <c r="S391" s="119"/>
      <c r="V391" s="119"/>
      <c r="AB391" s="43"/>
      <c r="AX391" s="26"/>
    </row>
    <row r="392" spans="1:50" s="5" customFormat="1" x14ac:dyDescent="0.25">
      <c r="A392" s="43"/>
      <c r="G392" s="119"/>
      <c r="J392" s="119"/>
      <c r="M392" s="119"/>
      <c r="P392" s="119"/>
      <c r="S392" s="119"/>
      <c r="V392" s="119"/>
      <c r="AB392" s="43"/>
      <c r="AX392" s="26"/>
    </row>
    <row r="393" spans="1:50" s="5" customFormat="1" x14ac:dyDescent="0.25">
      <c r="A393" s="43"/>
      <c r="G393" s="119"/>
      <c r="J393" s="119"/>
      <c r="M393" s="119"/>
      <c r="P393" s="119"/>
      <c r="S393" s="119"/>
      <c r="V393" s="119"/>
      <c r="AB393" s="43"/>
      <c r="AX393" s="26"/>
    </row>
    <row r="394" spans="1:50" s="5" customFormat="1" x14ac:dyDescent="0.25">
      <c r="A394" s="43"/>
      <c r="G394" s="119"/>
      <c r="J394" s="119"/>
      <c r="M394" s="119"/>
      <c r="P394" s="119"/>
      <c r="S394" s="119"/>
      <c r="V394" s="119"/>
      <c r="AB394" s="43"/>
      <c r="AX394" s="26"/>
    </row>
    <row r="395" spans="1:50" s="5" customFormat="1" x14ac:dyDescent="0.25">
      <c r="A395" s="43"/>
      <c r="G395" s="119"/>
      <c r="J395" s="119"/>
      <c r="M395" s="119"/>
      <c r="P395" s="119"/>
      <c r="S395" s="119"/>
      <c r="V395" s="119"/>
      <c r="AB395" s="43"/>
      <c r="AX395" s="26"/>
    </row>
    <row r="396" spans="1:50" s="5" customFormat="1" x14ac:dyDescent="0.25">
      <c r="A396" s="43"/>
      <c r="G396" s="119"/>
      <c r="J396" s="119"/>
      <c r="M396" s="119"/>
      <c r="P396" s="119"/>
      <c r="S396" s="119"/>
      <c r="V396" s="119"/>
      <c r="AB396" s="43"/>
      <c r="AX396" s="26"/>
    </row>
    <row r="397" spans="1:50" s="5" customFormat="1" x14ac:dyDescent="0.25">
      <c r="A397" s="43"/>
      <c r="G397" s="119"/>
      <c r="J397" s="119"/>
      <c r="M397" s="119"/>
      <c r="P397" s="119"/>
      <c r="S397" s="119"/>
      <c r="V397" s="119"/>
      <c r="AB397" s="43"/>
      <c r="AX397" s="26"/>
    </row>
    <row r="398" spans="1:50" s="5" customFormat="1" x14ac:dyDescent="0.25">
      <c r="A398" s="43"/>
      <c r="G398" s="119"/>
      <c r="J398" s="119"/>
      <c r="M398" s="119"/>
      <c r="P398" s="119"/>
      <c r="S398" s="119"/>
      <c r="V398" s="119"/>
      <c r="AB398" s="43"/>
      <c r="AX398" s="26"/>
    </row>
    <row r="399" spans="1:50" s="5" customFormat="1" x14ac:dyDescent="0.25">
      <c r="A399" s="43"/>
      <c r="G399" s="119"/>
      <c r="J399" s="119"/>
      <c r="M399" s="119"/>
      <c r="P399" s="119"/>
      <c r="S399" s="119"/>
      <c r="V399" s="119"/>
      <c r="AB399" s="43"/>
      <c r="AX399" s="26"/>
    </row>
    <row r="400" spans="1:50" s="5" customFormat="1" x14ac:dyDescent="0.25">
      <c r="A400" s="43"/>
      <c r="G400" s="119"/>
      <c r="J400" s="119"/>
      <c r="M400" s="119"/>
      <c r="P400" s="119"/>
      <c r="S400" s="119"/>
      <c r="V400" s="119"/>
      <c r="AB400" s="43"/>
      <c r="AX400" s="26"/>
    </row>
    <row r="401" spans="1:50" s="5" customFormat="1" x14ac:dyDescent="0.25">
      <c r="A401" s="43"/>
      <c r="G401" s="119"/>
      <c r="J401" s="119"/>
      <c r="M401" s="119"/>
      <c r="P401" s="119"/>
      <c r="S401" s="119"/>
      <c r="V401" s="119"/>
      <c r="AB401" s="43"/>
      <c r="AX401" s="26"/>
    </row>
    <row r="402" spans="1:50" s="5" customFormat="1" x14ac:dyDescent="0.25">
      <c r="A402" s="43"/>
      <c r="G402" s="119"/>
      <c r="J402" s="119"/>
      <c r="M402" s="119"/>
      <c r="P402" s="119"/>
      <c r="S402" s="119"/>
      <c r="V402" s="119"/>
      <c r="AB402" s="43"/>
      <c r="AX402" s="26"/>
    </row>
    <row r="403" spans="1:50" s="5" customFormat="1" x14ac:dyDescent="0.25">
      <c r="A403" s="43"/>
      <c r="G403" s="119"/>
      <c r="J403" s="119"/>
      <c r="M403" s="119"/>
      <c r="P403" s="119"/>
      <c r="S403" s="119"/>
      <c r="V403" s="119"/>
      <c r="AB403" s="43"/>
      <c r="AX403" s="26"/>
    </row>
    <row r="404" spans="1:50" s="5" customFormat="1" x14ac:dyDescent="0.25">
      <c r="A404" s="43"/>
      <c r="G404" s="119"/>
      <c r="J404" s="119"/>
      <c r="M404" s="119"/>
      <c r="P404" s="119"/>
      <c r="S404" s="119"/>
      <c r="V404" s="119"/>
      <c r="AB404" s="43"/>
      <c r="AX404" s="26"/>
    </row>
    <row r="405" spans="1:50" s="5" customFormat="1" x14ac:dyDescent="0.25">
      <c r="A405" s="43"/>
      <c r="G405" s="119"/>
      <c r="J405" s="119"/>
      <c r="M405" s="119"/>
      <c r="P405" s="119"/>
      <c r="S405" s="119"/>
      <c r="V405" s="119"/>
      <c r="AB405" s="43"/>
      <c r="AX405" s="26"/>
    </row>
    <row r="406" spans="1:50" s="5" customFormat="1" x14ac:dyDescent="0.25">
      <c r="A406" s="43"/>
      <c r="G406" s="119"/>
      <c r="J406" s="119"/>
      <c r="M406" s="119"/>
      <c r="P406" s="119"/>
      <c r="S406" s="119"/>
      <c r="V406" s="119"/>
      <c r="AB406" s="43"/>
      <c r="AX406" s="26"/>
    </row>
    <row r="407" spans="1:50" s="5" customFormat="1" x14ac:dyDescent="0.25">
      <c r="A407" s="43"/>
      <c r="G407" s="119"/>
      <c r="J407" s="119"/>
      <c r="M407" s="119"/>
      <c r="P407" s="119"/>
      <c r="S407" s="119"/>
      <c r="V407" s="119"/>
      <c r="AB407" s="43"/>
      <c r="AX407" s="26"/>
    </row>
    <row r="408" spans="1:50" s="5" customFormat="1" x14ac:dyDescent="0.25">
      <c r="A408" s="43"/>
      <c r="G408" s="119"/>
      <c r="J408" s="119"/>
      <c r="M408" s="119"/>
      <c r="P408" s="119"/>
      <c r="S408" s="119"/>
      <c r="V408" s="119"/>
      <c r="AB408" s="43"/>
      <c r="AX408" s="26"/>
    </row>
    <row r="409" spans="1:50" s="5" customFormat="1" x14ac:dyDescent="0.25">
      <c r="A409" s="43"/>
      <c r="G409" s="119"/>
      <c r="J409" s="119"/>
      <c r="M409" s="119"/>
      <c r="P409" s="119"/>
      <c r="S409" s="119"/>
      <c r="V409" s="119"/>
      <c r="AB409" s="43"/>
      <c r="AX409" s="26"/>
    </row>
    <row r="410" spans="1:50" s="5" customFormat="1" x14ac:dyDescent="0.25">
      <c r="A410" s="43"/>
      <c r="G410" s="119"/>
      <c r="J410" s="119"/>
      <c r="M410" s="119"/>
      <c r="P410" s="119"/>
      <c r="S410" s="119"/>
      <c r="V410" s="119"/>
      <c r="AB410" s="43"/>
      <c r="AX410" s="26"/>
    </row>
    <row r="411" spans="1:50" s="5" customFormat="1" x14ac:dyDescent="0.25">
      <c r="A411" s="43"/>
      <c r="G411" s="119"/>
      <c r="J411" s="119"/>
      <c r="M411" s="119"/>
      <c r="P411" s="119"/>
      <c r="S411" s="119"/>
      <c r="V411" s="119"/>
      <c r="AB411" s="43"/>
      <c r="AX411" s="26"/>
    </row>
    <row r="412" spans="1:50" s="5" customFormat="1" x14ac:dyDescent="0.25">
      <c r="A412" s="43"/>
      <c r="G412" s="119"/>
      <c r="J412" s="119"/>
      <c r="M412" s="119"/>
      <c r="P412" s="119"/>
      <c r="S412" s="119"/>
      <c r="V412" s="119"/>
      <c r="AB412" s="43"/>
      <c r="AX412" s="26"/>
    </row>
    <row r="413" spans="1:50" s="5" customFormat="1" x14ac:dyDescent="0.25">
      <c r="A413" s="43"/>
      <c r="G413" s="119"/>
      <c r="J413" s="119"/>
      <c r="M413" s="119"/>
      <c r="P413" s="119"/>
      <c r="S413" s="119"/>
      <c r="V413" s="119"/>
      <c r="AB413" s="43"/>
      <c r="AX413" s="26"/>
    </row>
    <row r="414" spans="1:50" s="5" customFormat="1" x14ac:dyDescent="0.25">
      <c r="A414" s="43"/>
      <c r="G414" s="119"/>
      <c r="J414" s="119"/>
      <c r="M414" s="119"/>
      <c r="P414" s="119"/>
      <c r="S414" s="119"/>
      <c r="V414" s="119"/>
      <c r="AB414" s="43"/>
      <c r="AX414" s="26"/>
    </row>
    <row r="415" spans="1:50" s="5" customFormat="1" x14ac:dyDescent="0.25">
      <c r="A415" s="43"/>
      <c r="G415" s="119"/>
      <c r="J415" s="119"/>
      <c r="M415" s="119"/>
      <c r="P415" s="119"/>
      <c r="S415" s="119"/>
      <c r="V415" s="119"/>
      <c r="AB415" s="43"/>
      <c r="AX415" s="26"/>
    </row>
    <row r="416" spans="1:50" s="5" customFormat="1" x14ac:dyDescent="0.25">
      <c r="A416" s="43"/>
      <c r="G416" s="119"/>
      <c r="J416" s="119"/>
      <c r="M416" s="119"/>
      <c r="P416" s="119"/>
      <c r="S416" s="119"/>
      <c r="V416" s="119"/>
      <c r="AB416" s="43"/>
      <c r="AX416" s="26"/>
    </row>
    <row r="417" spans="1:50" s="5" customFormat="1" x14ac:dyDescent="0.25">
      <c r="A417" s="43"/>
      <c r="G417" s="119"/>
      <c r="J417" s="119"/>
      <c r="M417" s="119"/>
      <c r="P417" s="119"/>
      <c r="S417" s="119"/>
      <c r="V417" s="119"/>
      <c r="AB417" s="43"/>
      <c r="AX417" s="26"/>
    </row>
    <row r="418" spans="1:50" s="5" customFormat="1" x14ac:dyDescent="0.25">
      <c r="A418" s="43"/>
      <c r="G418" s="119"/>
      <c r="J418" s="119"/>
      <c r="M418" s="119"/>
      <c r="P418" s="119"/>
      <c r="S418" s="119"/>
      <c r="V418" s="119"/>
      <c r="AB418" s="43"/>
      <c r="AX418" s="26"/>
    </row>
    <row r="419" spans="1:50" s="5" customFormat="1" x14ac:dyDescent="0.25">
      <c r="A419" s="43"/>
      <c r="G419" s="119"/>
      <c r="J419" s="119"/>
      <c r="M419" s="119"/>
      <c r="P419" s="119"/>
      <c r="S419" s="119"/>
      <c r="V419" s="119"/>
      <c r="AB419" s="43"/>
      <c r="AX419" s="26"/>
    </row>
    <row r="420" spans="1:50" s="5" customFormat="1" x14ac:dyDescent="0.25">
      <c r="A420" s="43"/>
      <c r="G420" s="119"/>
      <c r="J420" s="119"/>
      <c r="M420" s="119"/>
      <c r="P420" s="119"/>
      <c r="S420" s="119"/>
      <c r="V420" s="119"/>
      <c r="AB420" s="43"/>
      <c r="AX420" s="26"/>
    </row>
    <row r="421" spans="1:50" s="5" customFormat="1" x14ac:dyDescent="0.25">
      <c r="A421" s="43"/>
      <c r="G421" s="119"/>
      <c r="J421" s="119"/>
      <c r="M421" s="119"/>
      <c r="P421" s="119"/>
      <c r="S421" s="119"/>
      <c r="V421" s="119"/>
      <c r="AB421" s="43"/>
      <c r="AX421" s="26"/>
    </row>
    <row r="422" spans="1:50" s="5" customFormat="1" x14ac:dyDescent="0.25">
      <c r="A422" s="43"/>
      <c r="G422" s="119"/>
      <c r="J422" s="119"/>
      <c r="M422" s="119"/>
      <c r="P422" s="119"/>
      <c r="S422" s="119"/>
      <c r="V422" s="119"/>
      <c r="AB422" s="43"/>
      <c r="AX422" s="26"/>
    </row>
    <row r="423" spans="1:50" s="5" customFormat="1" x14ac:dyDescent="0.25">
      <c r="A423" s="43"/>
      <c r="G423" s="119"/>
      <c r="J423" s="119"/>
      <c r="M423" s="119"/>
      <c r="P423" s="119"/>
      <c r="S423" s="119"/>
      <c r="V423" s="119"/>
      <c r="AB423" s="43"/>
      <c r="AX423" s="26"/>
    </row>
    <row r="424" spans="1:50" s="5" customFormat="1" x14ac:dyDescent="0.25">
      <c r="A424" s="43"/>
      <c r="G424" s="119"/>
      <c r="J424" s="119"/>
      <c r="M424" s="119"/>
      <c r="P424" s="119"/>
      <c r="S424" s="119"/>
      <c r="V424" s="119"/>
      <c r="AB424" s="43"/>
      <c r="AX424" s="26"/>
    </row>
    <row r="425" spans="1:50" s="5" customFormat="1" x14ac:dyDescent="0.25">
      <c r="A425" s="43"/>
      <c r="G425" s="119"/>
      <c r="J425" s="119"/>
      <c r="M425" s="119"/>
      <c r="P425" s="119"/>
      <c r="S425" s="119"/>
      <c r="V425" s="119"/>
      <c r="AB425" s="43"/>
      <c r="AX425" s="26"/>
    </row>
    <row r="426" spans="1:50" s="5" customFormat="1" x14ac:dyDescent="0.25">
      <c r="A426" s="43"/>
      <c r="G426" s="119"/>
      <c r="J426" s="119"/>
      <c r="M426" s="119"/>
      <c r="P426" s="119"/>
      <c r="S426" s="119"/>
      <c r="V426" s="119"/>
      <c r="AB426" s="43"/>
      <c r="AX426" s="26"/>
    </row>
    <row r="427" spans="1:50" s="5" customFormat="1" x14ac:dyDescent="0.25">
      <c r="A427" s="43"/>
      <c r="G427" s="119"/>
      <c r="J427" s="119"/>
      <c r="M427" s="119"/>
      <c r="P427" s="119"/>
      <c r="S427" s="119"/>
      <c r="V427" s="119"/>
      <c r="AB427" s="43"/>
      <c r="AX427" s="26"/>
    </row>
    <row r="428" spans="1:50" s="5" customFormat="1" x14ac:dyDescent="0.25">
      <c r="A428" s="43"/>
      <c r="G428" s="119"/>
      <c r="J428" s="119"/>
      <c r="M428" s="119"/>
      <c r="P428" s="119"/>
      <c r="S428" s="119"/>
      <c r="V428" s="119"/>
      <c r="AB428" s="43"/>
      <c r="AX428" s="26"/>
    </row>
    <row r="429" spans="1:50" s="5" customFormat="1" x14ac:dyDescent="0.25">
      <c r="A429" s="43"/>
      <c r="G429" s="119"/>
      <c r="J429" s="119"/>
      <c r="M429" s="119"/>
      <c r="P429" s="119"/>
      <c r="S429" s="119"/>
      <c r="V429" s="119"/>
      <c r="AB429" s="43"/>
      <c r="AX429" s="26"/>
    </row>
    <row r="430" spans="1:50" s="5" customFormat="1" x14ac:dyDescent="0.25">
      <c r="A430" s="43"/>
      <c r="G430" s="119"/>
      <c r="J430" s="119"/>
      <c r="M430" s="119"/>
      <c r="P430" s="119"/>
      <c r="S430" s="119"/>
      <c r="V430" s="119"/>
      <c r="AB430" s="43"/>
      <c r="AX430" s="26"/>
    </row>
    <row r="431" spans="1:50" s="5" customFormat="1" x14ac:dyDescent="0.25">
      <c r="A431" s="43"/>
      <c r="G431" s="119"/>
      <c r="J431" s="119"/>
      <c r="M431" s="119"/>
      <c r="P431" s="119"/>
      <c r="S431" s="119"/>
      <c r="V431" s="119"/>
      <c r="AB431" s="43"/>
      <c r="AX431" s="26"/>
    </row>
    <row r="432" spans="1:50" s="5" customFormat="1" x14ac:dyDescent="0.25">
      <c r="A432" s="43"/>
      <c r="G432" s="119"/>
      <c r="J432" s="119"/>
      <c r="M432" s="119"/>
      <c r="P432" s="119"/>
      <c r="S432" s="119"/>
      <c r="V432" s="119"/>
      <c r="AB432" s="43"/>
      <c r="AX432" s="26"/>
    </row>
    <row r="433" spans="1:50" s="5" customFormat="1" x14ac:dyDescent="0.25">
      <c r="A433" s="43"/>
      <c r="G433" s="119"/>
      <c r="J433" s="119"/>
      <c r="M433" s="119"/>
      <c r="P433" s="119"/>
      <c r="S433" s="119"/>
      <c r="V433" s="119"/>
      <c r="AB433" s="43"/>
      <c r="AX433" s="26"/>
    </row>
    <row r="434" spans="1:50" s="5" customFormat="1" x14ac:dyDescent="0.25">
      <c r="A434" s="43"/>
      <c r="G434" s="119"/>
      <c r="J434" s="119"/>
      <c r="M434" s="119"/>
      <c r="P434" s="119"/>
      <c r="S434" s="119"/>
      <c r="V434" s="119"/>
      <c r="AB434" s="43"/>
      <c r="AX434" s="26"/>
    </row>
    <row r="435" spans="1:50" s="5" customFormat="1" x14ac:dyDescent="0.25">
      <c r="A435" s="43"/>
      <c r="G435" s="119"/>
      <c r="J435" s="119"/>
      <c r="M435" s="119"/>
      <c r="P435" s="119"/>
      <c r="S435" s="119"/>
      <c r="V435" s="119"/>
      <c r="AB435" s="43"/>
      <c r="AX435" s="26"/>
    </row>
    <row r="436" spans="1:50" s="5" customFormat="1" x14ac:dyDescent="0.25">
      <c r="A436" s="43"/>
      <c r="G436" s="119"/>
      <c r="J436" s="119"/>
      <c r="M436" s="119"/>
      <c r="P436" s="119"/>
      <c r="S436" s="119"/>
      <c r="V436" s="119"/>
      <c r="AB436" s="43"/>
      <c r="AX436" s="26"/>
    </row>
    <row r="437" spans="1:50" s="5" customFormat="1" x14ac:dyDescent="0.25">
      <c r="A437" s="43"/>
      <c r="G437" s="119"/>
      <c r="J437" s="119"/>
      <c r="M437" s="119"/>
      <c r="P437" s="119"/>
      <c r="S437" s="119"/>
      <c r="V437" s="119"/>
      <c r="AB437" s="43"/>
      <c r="AX437" s="26"/>
    </row>
    <row r="438" spans="1:50" s="5" customFormat="1" x14ac:dyDescent="0.25">
      <c r="A438" s="43"/>
      <c r="G438" s="119"/>
      <c r="J438" s="119"/>
      <c r="M438" s="119"/>
      <c r="P438" s="119"/>
      <c r="S438" s="119"/>
      <c r="V438" s="119"/>
      <c r="AB438" s="43"/>
      <c r="AX438" s="26"/>
    </row>
    <row r="439" spans="1:50" s="5" customFormat="1" x14ac:dyDescent="0.25">
      <c r="A439" s="43"/>
      <c r="G439" s="119"/>
      <c r="J439" s="119"/>
      <c r="M439" s="119"/>
      <c r="P439" s="119"/>
      <c r="S439" s="119"/>
      <c r="V439" s="119"/>
      <c r="AB439" s="43"/>
      <c r="AX439" s="26"/>
    </row>
    <row r="440" spans="1:50" s="5" customFormat="1" x14ac:dyDescent="0.25">
      <c r="A440" s="43"/>
      <c r="G440" s="119"/>
      <c r="J440" s="119"/>
      <c r="M440" s="119"/>
      <c r="P440" s="119"/>
      <c r="S440" s="119"/>
      <c r="V440" s="119"/>
      <c r="AB440" s="43"/>
      <c r="AX440" s="26"/>
    </row>
    <row r="441" spans="1:50" s="5" customFormat="1" x14ac:dyDescent="0.25">
      <c r="A441" s="43"/>
      <c r="G441" s="119"/>
      <c r="J441" s="119"/>
      <c r="M441" s="119"/>
      <c r="P441" s="119"/>
      <c r="S441" s="119"/>
      <c r="V441" s="119"/>
      <c r="AB441" s="43"/>
      <c r="AX441" s="26"/>
    </row>
    <row r="442" spans="1:50" s="5" customFormat="1" x14ac:dyDescent="0.25">
      <c r="A442" s="43"/>
      <c r="G442" s="119"/>
      <c r="J442" s="119"/>
      <c r="M442" s="119"/>
      <c r="P442" s="119"/>
      <c r="S442" s="119"/>
      <c r="V442" s="119"/>
      <c r="AB442" s="43"/>
      <c r="AX442" s="26"/>
    </row>
    <row r="443" spans="1:50" s="5" customFormat="1" x14ac:dyDescent="0.25">
      <c r="A443" s="43"/>
      <c r="G443" s="119"/>
      <c r="J443" s="119"/>
      <c r="M443" s="119"/>
      <c r="P443" s="119"/>
      <c r="S443" s="119"/>
      <c r="V443" s="119"/>
      <c r="AB443" s="43"/>
      <c r="AX443" s="26"/>
    </row>
    <row r="444" spans="1:50" s="5" customFormat="1" x14ac:dyDescent="0.25">
      <c r="A444" s="43"/>
      <c r="G444" s="119"/>
      <c r="J444" s="119"/>
      <c r="M444" s="119"/>
      <c r="P444" s="119"/>
      <c r="S444" s="119"/>
      <c r="V444" s="119"/>
      <c r="AB444" s="43"/>
      <c r="AX444" s="26"/>
    </row>
    <row r="445" spans="1:50" s="5" customFormat="1" x14ac:dyDescent="0.25">
      <c r="A445" s="43"/>
      <c r="G445" s="119"/>
      <c r="J445" s="119"/>
      <c r="M445" s="119"/>
      <c r="P445" s="119"/>
      <c r="S445" s="119"/>
      <c r="V445" s="119"/>
      <c r="AB445" s="43"/>
      <c r="AX445" s="26"/>
    </row>
    <row r="446" spans="1:50" s="5" customFormat="1" x14ac:dyDescent="0.25">
      <c r="A446" s="43"/>
      <c r="G446" s="119"/>
      <c r="J446" s="119"/>
      <c r="M446" s="119"/>
      <c r="P446" s="119"/>
      <c r="S446" s="119"/>
      <c r="V446" s="119"/>
      <c r="AB446" s="43"/>
      <c r="AX446" s="26"/>
    </row>
    <row r="447" spans="1:50" s="5" customFormat="1" x14ac:dyDescent="0.25">
      <c r="A447" s="43"/>
      <c r="G447" s="119"/>
      <c r="J447" s="119"/>
      <c r="M447" s="119"/>
      <c r="P447" s="119"/>
      <c r="S447" s="119"/>
      <c r="V447" s="119"/>
      <c r="AB447" s="43"/>
      <c r="AX447" s="26"/>
    </row>
    <row r="448" spans="1:50" s="5" customFormat="1" x14ac:dyDescent="0.25">
      <c r="A448" s="43"/>
      <c r="G448" s="119"/>
      <c r="J448" s="119"/>
      <c r="M448" s="119"/>
      <c r="P448" s="119"/>
      <c r="S448" s="119"/>
      <c r="V448" s="119"/>
      <c r="AB448" s="43"/>
      <c r="AX448" s="26"/>
    </row>
    <row r="449" spans="1:50" s="5" customFormat="1" x14ac:dyDescent="0.25">
      <c r="A449" s="43"/>
      <c r="G449" s="119"/>
      <c r="J449" s="119"/>
      <c r="M449" s="119"/>
      <c r="P449" s="119"/>
      <c r="S449" s="119"/>
      <c r="V449" s="119"/>
      <c r="AB449" s="43"/>
      <c r="AX449" s="26"/>
    </row>
    <row r="450" spans="1:50" s="5" customFormat="1" x14ac:dyDescent="0.25">
      <c r="A450" s="43"/>
      <c r="G450" s="119"/>
      <c r="J450" s="119"/>
      <c r="M450" s="119"/>
      <c r="P450" s="119"/>
      <c r="S450" s="119"/>
      <c r="V450" s="119"/>
      <c r="AB450" s="43"/>
      <c r="AX450" s="26"/>
    </row>
    <row r="451" spans="1:50" s="5" customFormat="1" x14ac:dyDescent="0.25">
      <c r="A451" s="43"/>
      <c r="G451" s="119"/>
      <c r="J451" s="119"/>
      <c r="M451" s="119"/>
      <c r="P451" s="119"/>
      <c r="S451" s="119"/>
      <c r="V451" s="119"/>
      <c r="AB451" s="43"/>
      <c r="AX451" s="26"/>
    </row>
    <row r="452" spans="1:50" s="5" customFormat="1" x14ac:dyDescent="0.25">
      <c r="A452" s="43"/>
      <c r="G452" s="119"/>
      <c r="J452" s="119"/>
      <c r="M452" s="119"/>
      <c r="P452" s="119"/>
      <c r="S452" s="119"/>
      <c r="V452" s="119"/>
      <c r="AB452" s="43"/>
      <c r="AX452" s="26"/>
    </row>
    <row r="453" spans="1:50" s="5" customFormat="1" x14ac:dyDescent="0.25">
      <c r="A453" s="43"/>
      <c r="G453" s="119"/>
      <c r="J453" s="119"/>
      <c r="M453" s="119"/>
      <c r="P453" s="119"/>
      <c r="S453" s="119"/>
      <c r="V453" s="119"/>
      <c r="AB453" s="43"/>
      <c r="AX453" s="26"/>
    </row>
    <row r="454" spans="1:50" s="5" customFormat="1" x14ac:dyDescent="0.25">
      <c r="A454" s="43"/>
      <c r="G454" s="119"/>
      <c r="J454" s="119"/>
      <c r="M454" s="119"/>
      <c r="P454" s="119"/>
      <c r="S454" s="119"/>
      <c r="V454" s="119"/>
      <c r="AB454" s="43"/>
      <c r="AX454" s="26"/>
    </row>
    <row r="455" spans="1:50" s="5" customFormat="1" x14ac:dyDescent="0.25">
      <c r="A455" s="43"/>
      <c r="G455" s="119"/>
      <c r="J455" s="119"/>
      <c r="M455" s="119"/>
      <c r="P455" s="119"/>
      <c r="S455" s="119"/>
      <c r="V455" s="119"/>
      <c r="AB455" s="43"/>
      <c r="AX455" s="26"/>
    </row>
    <row r="456" spans="1:50" s="5" customFormat="1" x14ac:dyDescent="0.25">
      <c r="A456" s="43"/>
      <c r="G456" s="119"/>
      <c r="J456" s="119"/>
      <c r="M456" s="119"/>
      <c r="P456" s="119"/>
      <c r="S456" s="119"/>
      <c r="V456" s="119"/>
      <c r="AB456" s="43"/>
      <c r="AX456" s="26"/>
    </row>
    <row r="457" spans="1:50" s="5" customFormat="1" x14ac:dyDescent="0.25">
      <c r="A457" s="43"/>
      <c r="G457" s="119"/>
      <c r="J457" s="119"/>
      <c r="M457" s="119"/>
      <c r="P457" s="119"/>
      <c r="S457" s="119"/>
      <c r="V457" s="119"/>
      <c r="AB457" s="43"/>
      <c r="AX457" s="26"/>
    </row>
    <row r="458" spans="1:50" s="5" customFormat="1" x14ac:dyDescent="0.25">
      <c r="A458" s="43"/>
      <c r="G458" s="119"/>
      <c r="J458" s="119"/>
      <c r="M458" s="119"/>
      <c r="P458" s="119"/>
      <c r="S458" s="119"/>
      <c r="V458" s="119"/>
      <c r="AB458" s="43"/>
      <c r="AX458" s="26"/>
    </row>
    <row r="459" spans="1:50" s="5" customFormat="1" x14ac:dyDescent="0.25">
      <c r="A459" s="43"/>
      <c r="G459" s="119"/>
      <c r="J459" s="119"/>
      <c r="M459" s="119"/>
      <c r="P459" s="119"/>
      <c r="S459" s="119"/>
      <c r="V459" s="119"/>
      <c r="AB459" s="43"/>
      <c r="AX459" s="26"/>
    </row>
    <row r="460" spans="1:50" s="5" customFormat="1" x14ac:dyDescent="0.25">
      <c r="A460" s="43"/>
      <c r="G460" s="119"/>
      <c r="J460" s="119"/>
      <c r="M460" s="119"/>
      <c r="P460" s="119"/>
      <c r="S460" s="119"/>
      <c r="V460" s="119"/>
      <c r="AB460" s="43"/>
      <c r="AX460" s="26"/>
    </row>
    <row r="461" spans="1:50" s="5" customFormat="1" x14ac:dyDescent="0.25">
      <c r="A461" s="43"/>
      <c r="G461" s="119"/>
      <c r="J461" s="119"/>
      <c r="M461" s="119"/>
      <c r="P461" s="119"/>
      <c r="S461" s="119"/>
      <c r="V461" s="119"/>
      <c r="AB461" s="43"/>
      <c r="AX461" s="26"/>
    </row>
    <row r="462" spans="1:50" s="5" customFormat="1" x14ac:dyDescent="0.25">
      <c r="A462" s="43"/>
      <c r="G462" s="119"/>
      <c r="J462" s="119"/>
      <c r="M462" s="119"/>
      <c r="P462" s="119"/>
      <c r="S462" s="119"/>
      <c r="V462" s="119"/>
      <c r="AB462" s="43"/>
      <c r="AX462" s="26"/>
    </row>
    <row r="463" spans="1:50" s="5" customFormat="1" x14ac:dyDescent="0.25">
      <c r="A463" s="43"/>
      <c r="G463" s="119"/>
      <c r="J463" s="119"/>
      <c r="M463" s="119"/>
      <c r="P463" s="119"/>
      <c r="S463" s="119"/>
      <c r="V463" s="119"/>
      <c r="AB463" s="43"/>
      <c r="AX463" s="26"/>
    </row>
    <row r="464" spans="1:50" s="5" customFormat="1" x14ac:dyDescent="0.25">
      <c r="A464" s="43"/>
      <c r="G464" s="119"/>
      <c r="J464" s="119"/>
      <c r="M464" s="119"/>
      <c r="P464" s="119"/>
      <c r="S464" s="119"/>
      <c r="V464" s="119"/>
      <c r="AB464" s="43"/>
      <c r="AX464" s="26"/>
    </row>
    <row r="465" spans="1:50" s="5" customFormat="1" x14ac:dyDescent="0.25">
      <c r="A465" s="43"/>
      <c r="G465" s="119"/>
      <c r="J465" s="119"/>
      <c r="M465" s="119"/>
      <c r="P465" s="119"/>
      <c r="S465" s="119"/>
      <c r="V465" s="119"/>
      <c r="AB465" s="43"/>
      <c r="AX465" s="26"/>
    </row>
    <row r="466" spans="1:50" s="5" customFormat="1" x14ac:dyDescent="0.25">
      <c r="A466" s="43"/>
      <c r="G466" s="119"/>
      <c r="J466" s="119"/>
      <c r="M466" s="119"/>
      <c r="P466" s="119"/>
      <c r="S466" s="119"/>
      <c r="V466" s="119"/>
      <c r="AB466" s="43"/>
      <c r="AX466" s="26"/>
    </row>
    <row r="467" spans="1:50" s="5" customFormat="1" x14ac:dyDescent="0.25">
      <c r="A467" s="43"/>
      <c r="G467" s="119"/>
      <c r="J467" s="119"/>
      <c r="M467" s="119"/>
      <c r="P467" s="119"/>
      <c r="S467" s="119"/>
      <c r="V467" s="119"/>
      <c r="AB467" s="43"/>
      <c r="AX467" s="26"/>
    </row>
    <row r="468" spans="1:50" s="5" customFormat="1" x14ac:dyDescent="0.25">
      <c r="A468" s="43"/>
      <c r="G468" s="119"/>
      <c r="J468" s="119"/>
      <c r="M468" s="119"/>
      <c r="P468" s="119"/>
      <c r="S468" s="119"/>
      <c r="V468" s="119"/>
      <c r="AB468" s="43"/>
      <c r="AX468" s="26"/>
    </row>
    <row r="469" spans="1:50" s="5" customFormat="1" x14ac:dyDescent="0.25">
      <c r="A469" s="43"/>
      <c r="G469" s="119"/>
      <c r="J469" s="119"/>
      <c r="M469" s="119"/>
      <c r="P469" s="119"/>
      <c r="S469" s="119"/>
      <c r="V469" s="119"/>
      <c r="AB469" s="43"/>
      <c r="AX469" s="26"/>
    </row>
    <row r="470" spans="1:50" s="5" customFormat="1" x14ac:dyDescent="0.25">
      <c r="A470" s="43"/>
      <c r="G470" s="119"/>
      <c r="J470" s="119"/>
      <c r="M470" s="119"/>
      <c r="P470" s="119"/>
      <c r="S470" s="119"/>
      <c r="V470" s="119"/>
      <c r="AB470" s="43"/>
      <c r="AX470" s="26"/>
    </row>
    <row r="471" spans="1:50" s="5" customFormat="1" x14ac:dyDescent="0.25">
      <c r="A471" s="43"/>
      <c r="G471" s="119"/>
      <c r="J471" s="119"/>
      <c r="M471" s="119"/>
      <c r="P471" s="119"/>
      <c r="S471" s="119"/>
      <c r="V471" s="119"/>
      <c r="AB471" s="43"/>
      <c r="AX471" s="26"/>
    </row>
    <row r="472" spans="1:50" s="5" customFormat="1" x14ac:dyDescent="0.25">
      <c r="A472" s="43"/>
      <c r="G472" s="119"/>
      <c r="J472" s="119"/>
      <c r="M472" s="119"/>
      <c r="P472" s="119"/>
      <c r="S472" s="119"/>
      <c r="V472" s="119"/>
      <c r="AB472" s="43"/>
      <c r="AX472" s="26"/>
    </row>
    <row r="473" spans="1:50" s="5" customFormat="1" x14ac:dyDescent="0.25">
      <c r="A473" s="43"/>
      <c r="G473" s="119"/>
      <c r="J473" s="119"/>
      <c r="M473" s="119"/>
      <c r="P473" s="119"/>
      <c r="S473" s="119"/>
      <c r="V473" s="119"/>
      <c r="AB473" s="43"/>
      <c r="AX473" s="26"/>
    </row>
    <row r="474" spans="1:50" s="5" customFormat="1" x14ac:dyDescent="0.25">
      <c r="A474" s="43"/>
      <c r="G474" s="119"/>
      <c r="J474" s="119"/>
      <c r="M474" s="119"/>
      <c r="P474" s="119"/>
      <c r="S474" s="119"/>
      <c r="V474" s="119"/>
      <c r="AB474" s="43"/>
      <c r="AX474" s="26"/>
    </row>
    <row r="475" spans="1:50" s="5" customFormat="1" x14ac:dyDescent="0.25">
      <c r="A475" s="43"/>
      <c r="G475" s="119"/>
      <c r="J475" s="119"/>
      <c r="M475" s="119"/>
      <c r="P475" s="119"/>
      <c r="S475" s="119"/>
      <c r="V475" s="119"/>
      <c r="AB475" s="43"/>
      <c r="AX475" s="26"/>
    </row>
    <row r="476" spans="1:50" s="5" customFormat="1" x14ac:dyDescent="0.25">
      <c r="A476" s="43"/>
      <c r="G476" s="119"/>
      <c r="J476" s="119"/>
      <c r="M476" s="119"/>
      <c r="P476" s="119"/>
      <c r="S476" s="119"/>
      <c r="V476" s="119"/>
      <c r="AB476" s="43"/>
      <c r="AX476" s="26"/>
    </row>
    <row r="477" spans="1:50" s="5" customFormat="1" x14ac:dyDescent="0.25">
      <c r="A477" s="43"/>
      <c r="G477" s="119"/>
      <c r="J477" s="119"/>
      <c r="M477" s="119"/>
      <c r="P477" s="119"/>
      <c r="S477" s="119"/>
      <c r="V477" s="119"/>
      <c r="AB477" s="43"/>
      <c r="AX477" s="26"/>
    </row>
    <row r="478" spans="1:50" s="5" customFormat="1" x14ac:dyDescent="0.25">
      <c r="A478" s="43"/>
      <c r="G478" s="119"/>
      <c r="J478" s="119"/>
      <c r="M478" s="119"/>
      <c r="P478" s="119"/>
      <c r="S478" s="119"/>
      <c r="V478" s="119"/>
      <c r="AB478" s="43"/>
      <c r="AX478" s="26"/>
    </row>
    <row r="479" spans="1:50" s="5" customFormat="1" x14ac:dyDescent="0.25">
      <c r="A479" s="43"/>
      <c r="G479" s="119"/>
      <c r="J479" s="119"/>
      <c r="M479" s="119"/>
      <c r="P479" s="119"/>
      <c r="S479" s="119"/>
      <c r="V479" s="119"/>
      <c r="AB479" s="43"/>
      <c r="AX479" s="26"/>
    </row>
    <row r="480" spans="1:50" s="5" customFormat="1" x14ac:dyDescent="0.25">
      <c r="A480" s="43"/>
      <c r="G480" s="119"/>
      <c r="J480" s="119"/>
      <c r="M480" s="119"/>
      <c r="P480" s="119"/>
      <c r="S480" s="119"/>
      <c r="V480" s="119"/>
      <c r="AB480" s="43"/>
      <c r="AX480" s="26"/>
    </row>
    <row r="481" spans="1:50" s="5" customFormat="1" x14ac:dyDescent="0.25">
      <c r="A481" s="43"/>
      <c r="G481" s="119"/>
      <c r="J481" s="119"/>
      <c r="M481" s="119"/>
      <c r="P481" s="119"/>
      <c r="S481" s="119"/>
      <c r="V481" s="119"/>
      <c r="AB481" s="43"/>
      <c r="AX481" s="26"/>
    </row>
    <row r="482" spans="1:50" s="5" customFormat="1" x14ac:dyDescent="0.25">
      <c r="A482" s="43"/>
      <c r="G482" s="119"/>
      <c r="J482" s="119"/>
      <c r="M482" s="119"/>
      <c r="P482" s="119"/>
      <c r="S482" s="119"/>
      <c r="V482" s="119"/>
      <c r="AB482" s="43"/>
      <c r="AX482" s="26"/>
    </row>
    <row r="483" spans="1:50" s="5" customFormat="1" x14ac:dyDescent="0.25">
      <c r="A483" s="43"/>
      <c r="G483" s="119"/>
      <c r="J483" s="119"/>
      <c r="M483" s="119"/>
      <c r="P483" s="119"/>
      <c r="S483" s="119"/>
      <c r="V483" s="119"/>
      <c r="AB483" s="43"/>
      <c r="AX483" s="26"/>
    </row>
    <row r="484" spans="1:50" s="5" customFormat="1" x14ac:dyDescent="0.25">
      <c r="A484" s="43"/>
      <c r="G484" s="119"/>
      <c r="J484" s="119"/>
      <c r="M484" s="119"/>
      <c r="P484" s="119"/>
      <c r="S484" s="119"/>
      <c r="V484" s="119"/>
      <c r="AB484" s="43"/>
      <c r="AX484" s="26"/>
    </row>
    <row r="485" spans="1:50" s="5" customFormat="1" x14ac:dyDescent="0.25">
      <c r="A485" s="43"/>
      <c r="G485" s="119"/>
      <c r="J485" s="119"/>
      <c r="M485" s="119"/>
      <c r="P485" s="119"/>
      <c r="S485" s="119"/>
      <c r="V485" s="119"/>
      <c r="AB485" s="43"/>
      <c r="AX485" s="26"/>
    </row>
    <row r="486" spans="1:50" s="5" customFormat="1" x14ac:dyDescent="0.25">
      <c r="A486" s="43"/>
      <c r="G486" s="119"/>
      <c r="J486" s="119"/>
      <c r="M486" s="119"/>
      <c r="P486" s="119"/>
      <c r="S486" s="119"/>
      <c r="V486" s="119"/>
      <c r="AB486" s="43"/>
      <c r="AX486" s="26"/>
    </row>
    <row r="487" spans="1:50" s="5" customFormat="1" x14ac:dyDescent="0.25">
      <c r="A487" s="43"/>
      <c r="G487" s="119"/>
      <c r="J487" s="119"/>
      <c r="M487" s="119"/>
      <c r="P487" s="119"/>
      <c r="S487" s="119"/>
      <c r="V487" s="119"/>
      <c r="AB487" s="43"/>
      <c r="AX487" s="26"/>
    </row>
    <row r="488" spans="1:50" s="5" customFormat="1" x14ac:dyDescent="0.25">
      <c r="A488" s="43"/>
      <c r="G488" s="119"/>
      <c r="J488" s="119"/>
      <c r="M488" s="119"/>
      <c r="P488" s="119"/>
      <c r="S488" s="119"/>
      <c r="V488" s="119"/>
      <c r="AB488" s="43"/>
      <c r="AX488" s="26"/>
    </row>
    <row r="489" spans="1:50" s="5" customFormat="1" x14ac:dyDescent="0.25">
      <c r="A489" s="43"/>
      <c r="G489" s="119"/>
      <c r="J489" s="119"/>
      <c r="M489" s="119"/>
      <c r="P489" s="119"/>
      <c r="S489" s="119"/>
      <c r="V489" s="119"/>
      <c r="AB489" s="43"/>
      <c r="AX489" s="26"/>
    </row>
    <row r="490" spans="1:50" s="5" customFormat="1" x14ac:dyDescent="0.25">
      <c r="A490" s="43"/>
      <c r="G490" s="119"/>
      <c r="J490" s="119"/>
      <c r="M490" s="119"/>
      <c r="P490" s="119"/>
      <c r="S490" s="119"/>
      <c r="V490" s="119"/>
      <c r="AB490" s="43"/>
      <c r="AX490" s="26"/>
    </row>
    <row r="491" spans="1:50" s="5" customFormat="1" x14ac:dyDescent="0.25">
      <c r="A491" s="43"/>
      <c r="G491" s="119"/>
      <c r="J491" s="119"/>
      <c r="M491" s="119"/>
      <c r="P491" s="119"/>
      <c r="S491" s="119"/>
      <c r="V491" s="119"/>
      <c r="AB491" s="43"/>
      <c r="AX491" s="26"/>
    </row>
    <row r="492" spans="1:50" s="5" customFormat="1" x14ac:dyDescent="0.25">
      <c r="A492" s="43"/>
      <c r="G492" s="119"/>
      <c r="J492" s="119"/>
      <c r="M492" s="119"/>
      <c r="P492" s="119"/>
      <c r="S492" s="119"/>
      <c r="V492" s="119"/>
      <c r="AB492" s="43"/>
      <c r="AX492" s="26"/>
    </row>
    <row r="493" spans="1:50" s="5" customFormat="1" x14ac:dyDescent="0.25">
      <c r="A493" s="43"/>
      <c r="G493" s="119"/>
      <c r="J493" s="119"/>
      <c r="M493" s="119"/>
      <c r="P493" s="119"/>
      <c r="S493" s="119"/>
      <c r="V493" s="119"/>
      <c r="AB493" s="43"/>
      <c r="AX493" s="26"/>
    </row>
    <row r="494" spans="1:50" s="5" customFormat="1" x14ac:dyDescent="0.25">
      <c r="A494" s="43"/>
      <c r="G494" s="119"/>
      <c r="J494" s="119"/>
      <c r="M494" s="119"/>
      <c r="P494" s="119"/>
      <c r="S494" s="119"/>
      <c r="V494" s="119"/>
      <c r="AB494" s="43"/>
      <c r="AX494" s="26"/>
    </row>
    <row r="495" spans="1:50" s="5" customFormat="1" x14ac:dyDescent="0.25">
      <c r="A495" s="43"/>
      <c r="G495" s="119"/>
      <c r="J495" s="119"/>
      <c r="M495" s="119"/>
      <c r="P495" s="119"/>
      <c r="S495" s="119"/>
      <c r="V495" s="119"/>
      <c r="AB495" s="43"/>
      <c r="AX495" s="26"/>
    </row>
    <row r="496" spans="1:50" s="5" customFormat="1" x14ac:dyDescent="0.25">
      <c r="A496" s="43"/>
      <c r="G496" s="119"/>
      <c r="J496" s="119"/>
      <c r="M496" s="119"/>
      <c r="P496" s="119"/>
      <c r="S496" s="119"/>
      <c r="V496" s="119"/>
      <c r="AB496" s="43"/>
      <c r="AX496" s="26"/>
    </row>
    <row r="497" spans="1:50" s="5" customFormat="1" x14ac:dyDescent="0.25">
      <c r="A497" s="43"/>
      <c r="G497" s="119"/>
      <c r="J497" s="119"/>
      <c r="M497" s="119"/>
      <c r="P497" s="119"/>
      <c r="S497" s="119"/>
      <c r="V497" s="119"/>
      <c r="AB497" s="43"/>
      <c r="AX497" s="26"/>
    </row>
    <row r="498" spans="1:50" s="5" customFormat="1" x14ac:dyDescent="0.25">
      <c r="A498" s="43"/>
      <c r="G498" s="119"/>
      <c r="J498" s="119"/>
      <c r="M498" s="119"/>
      <c r="P498" s="119"/>
      <c r="S498" s="119"/>
      <c r="V498" s="119"/>
      <c r="AB498" s="43"/>
      <c r="AX498" s="26"/>
    </row>
    <row r="499" spans="1:50" s="5" customFormat="1" x14ac:dyDescent="0.25">
      <c r="A499" s="43"/>
      <c r="G499" s="119"/>
      <c r="J499" s="119"/>
      <c r="M499" s="119"/>
      <c r="P499" s="119"/>
      <c r="S499" s="119"/>
      <c r="V499" s="119"/>
      <c r="AB499" s="43"/>
      <c r="AX499" s="26"/>
    </row>
    <row r="500" spans="1:50" s="5" customFormat="1" x14ac:dyDescent="0.25">
      <c r="A500" s="43"/>
      <c r="G500" s="119"/>
      <c r="J500" s="119"/>
      <c r="M500" s="119"/>
      <c r="P500" s="119"/>
      <c r="S500" s="119"/>
      <c r="V500" s="119"/>
      <c r="AB500" s="43"/>
      <c r="AX500" s="26"/>
    </row>
    <row r="501" spans="1:50" s="5" customFormat="1" x14ac:dyDescent="0.25">
      <c r="A501" s="43"/>
      <c r="G501" s="119"/>
      <c r="J501" s="119"/>
      <c r="M501" s="119"/>
      <c r="P501" s="119"/>
      <c r="S501" s="119"/>
      <c r="V501" s="119"/>
      <c r="AB501" s="43"/>
      <c r="AX501" s="26"/>
    </row>
    <row r="502" spans="1:50" s="5" customFormat="1" x14ac:dyDescent="0.25">
      <c r="A502" s="43"/>
      <c r="G502" s="119"/>
      <c r="J502" s="119"/>
      <c r="M502" s="119"/>
      <c r="P502" s="119"/>
      <c r="S502" s="119"/>
      <c r="V502" s="119"/>
      <c r="AB502" s="43"/>
      <c r="AX502" s="26"/>
    </row>
    <row r="503" spans="1:50" s="5" customFormat="1" x14ac:dyDescent="0.25">
      <c r="A503" s="43"/>
      <c r="G503" s="119"/>
      <c r="J503" s="119"/>
      <c r="M503" s="119"/>
      <c r="P503" s="119"/>
      <c r="S503" s="119"/>
      <c r="V503" s="119"/>
      <c r="AB503" s="43"/>
      <c r="AX503" s="26"/>
    </row>
    <row r="504" spans="1:50" s="5" customFormat="1" x14ac:dyDescent="0.25">
      <c r="A504" s="43"/>
      <c r="G504" s="119"/>
      <c r="J504" s="119"/>
      <c r="M504" s="119"/>
      <c r="P504" s="119"/>
      <c r="S504" s="119"/>
      <c r="V504" s="119"/>
      <c r="AB504" s="43"/>
      <c r="AX504" s="26"/>
    </row>
    <row r="505" spans="1:50" s="5" customFormat="1" x14ac:dyDescent="0.25">
      <c r="A505" s="43"/>
      <c r="G505" s="119"/>
      <c r="J505" s="119"/>
      <c r="M505" s="119"/>
      <c r="P505" s="119"/>
      <c r="S505" s="119"/>
      <c r="V505" s="119"/>
      <c r="AB505" s="43"/>
      <c r="AX505" s="26"/>
    </row>
    <row r="506" spans="1:50" s="5" customFormat="1" x14ac:dyDescent="0.25">
      <c r="A506" s="43"/>
      <c r="G506" s="119"/>
      <c r="J506" s="119"/>
      <c r="M506" s="119"/>
      <c r="P506" s="119"/>
      <c r="S506" s="119"/>
      <c r="V506" s="119"/>
      <c r="AB506" s="43"/>
      <c r="AX506" s="26"/>
    </row>
    <row r="507" spans="1:50" s="5" customFormat="1" x14ac:dyDescent="0.25">
      <c r="A507" s="43"/>
      <c r="G507" s="119"/>
      <c r="J507" s="119"/>
      <c r="M507" s="119"/>
      <c r="P507" s="119"/>
      <c r="S507" s="119"/>
      <c r="V507" s="119"/>
      <c r="AB507" s="43"/>
      <c r="AX507" s="26"/>
    </row>
    <row r="508" spans="1:50" s="5" customFormat="1" x14ac:dyDescent="0.25">
      <c r="A508" s="43"/>
      <c r="G508" s="119"/>
      <c r="J508" s="119"/>
      <c r="M508" s="119"/>
      <c r="P508" s="119"/>
      <c r="S508" s="119"/>
      <c r="V508" s="119"/>
      <c r="AB508" s="43"/>
      <c r="AX508" s="26"/>
    </row>
    <row r="509" spans="1:50" s="5" customFormat="1" x14ac:dyDescent="0.25">
      <c r="A509" s="43"/>
      <c r="G509" s="119"/>
      <c r="J509" s="119"/>
      <c r="M509" s="119"/>
      <c r="P509" s="119"/>
      <c r="S509" s="119"/>
      <c r="V509" s="119"/>
      <c r="AB509" s="43"/>
      <c r="AX509" s="26"/>
    </row>
    <row r="510" spans="1:50" s="5" customFormat="1" x14ac:dyDescent="0.25">
      <c r="A510" s="43"/>
      <c r="G510" s="119"/>
      <c r="J510" s="119"/>
      <c r="M510" s="119"/>
      <c r="P510" s="119"/>
      <c r="S510" s="119"/>
      <c r="V510" s="119"/>
      <c r="AB510" s="43"/>
      <c r="AX510" s="26"/>
    </row>
    <row r="511" spans="1:50" s="5" customFormat="1" x14ac:dyDescent="0.25">
      <c r="A511" s="43"/>
      <c r="G511" s="119"/>
      <c r="J511" s="119"/>
      <c r="M511" s="119"/>
      <c r="P511" s="119"/>
      <c r="S511" s="119"/>
      <c r="V511" s="119"/>
      <c r="AB511" s="43"/>
      <c r="AX511" s="26"/>
    </row>
    <row r="512" spans="1:50" s="5" customFormat="1" x14ac:dyDescent="0.25">
      <c r="A512" s="43"/>
      <c r="G512" s="119"/>
      <c r="J512" s="119"/>
      <c r="M512" s="119"/>
      <c r="P512" s="119"/>
      <c r="S512" s="119"/>
      <c r="V512" s="119"/>
      <c r="AB512" s="43"/>
      <c r="AX512" s="26"/>
    </row>
    <row r="513" spans="1:50" s="5" customFormat="1" x14ac:dyDescent="0.25">
      <c r="A513" s="43"/>
      <c r="G513" s="119"/>
      <c r="J513" s="119"/>
      <c r="M513" s="119"/>
      <c r="P513" s="119"/>
      <c r="S513" s="119"/>
      <c r="V513" s="119"/>
      <c r="AB513" s="43"/>
      <c r="AX513" s="26"/>
    </row>
    <row r="514" spans="1:50" s="5" customFormat="1" x14ac:dyDescent="0.25">
      <c r="A514" s="43"/>
      <c r="G514" s="119"/>
      <c r="J514" s="119"/>
      <c r="M514" s="119"/>
      <c r="P514" s="119"/>
      <c r="S514" s="119"/>
      <c r="V514" s="119"/>
      <c r="AB514" s="43"/>
      <c r="AX514" s="26"/>
    </row>
    <row r="515" spans="1:50" s="5" customFormat="1" x14ac:dyDescent="0.25">
      <c r="A515" s="43"/>
      <c r="G515" s="119"/>
      <c r="J515" s="119"/>
      <c r="M515" s="119"/>
      <c r="P515" s="119"/>
      <c r="S515" s="119"/>
      <c r="V515" s="119"/>
      <c r="AB515" s="43"/>
      <c r="AX515" s="26"/>
    </row>
    <row r="516" spans="1:50" s="5" customFormat="1" x14ac:dyDescent="0.25">
      <c r="A516" s="43"/>
      <c r="G516" s="119"/>
      <c r="J516" s="119"/>
      <c r="M516" s="119"/>
      <c r="P516" s="119"/>
      <c r="S516" s="119"/>
      <c r="V516" s="119"/>
      <c r="AB516" s="43"/>
      <c r="AX516" s="26"/>
    </row>
    <row r="517" spans="1:50" s="5" customFormat="1" x14ac:dyDescent="0.25">
      <c r="A517" s="43"/>
      <c r="G517" s="119"/>
      <c r="J517" s="119"/>
      <c r="M517" s="119"/>
      <c r="P517" s="119"/>
      <c r="S517" s="119"/>
      <c r="V517" s="119"/>
      <c r="AB517" s="43"/>
      <c r="AX517" s="26"/>
    </row>
    <row r="518" spans="1:50" s="5" customFormat="1" x14ac:dyDescent="0.25">
      <c r="A518" s="43"/>
      <c r="G518" s="119"/>
      <c r="J518" s="119"/>
      <c r="M518" s="119"/>
      <c r="P518" s="119"/>
      <c r="S518" s="119"/>
      <c r="V518" s="119"/>
      <c r="AB518" s="43"/>
      <c r="AX518" s="26"/>
    </row>
    <row r="519" spans="1:50" s="5" customFormat="1" x14ac:dyDescent="0.25">
      <c r="A519" s="43"/>
      <c r="G519" s="119"/>
      <c r="J519" s="119"/>
      <c r="M519" s="119"/>
      <c r="P519" s="119"/>
      <c r="S519" s="119"/>
      <c r="V519" s="119"/>
      <c r="AB519" s="43"/>
      <c r="AX519" s="26"/>
    </row>
    <row r="520" spans="1:50" s="5" customFormat="1" x14ac:dyDescent="0.25">
      <c r="A520" s="43"/>
      <c r="G520" s="119"/>
      <c r="J520" s="119"/>
      <c r="M520" s="119"/>
      <c r="P520" s="119"/>
      <c r="S520" s="119"/>
      <c r="V520" s="119"/>
      <c r="AB520" s="43"/>
      <c r="AX520" s="26"/>
    </row>
    <row r="521" spans="1:50" s="5" customFormat="1" x14ac:dyDescent="0.25">
      <c r="A521" s="43"/>
      <c r="G521" s="119"/>
      <c r="J521" s="119"/>
      <c r="M521" s="119"/>
      <c r="P521" s="119"/>
      <c r="S521" s="119"/>
      <c r="V521" s="119"/>
      <c r="AB521" s="43"/>
      <c r="AX521" s="26"/>
    </row>
    <row r="522" spans="1:50" s="5" customFormat="1" x14ac:dyDescent="0.25">
      <c r="A522" s="43"/>
      <c r="G522" s="119"/>
      <c r="J522" s="119"/>
      <c r="M522" s="119"/>
      <c r="P522" s="119"/>
      <c r="S522" s="119"/>
      <c r="V522" s="119"/>
      <c r="AB522" s="43"/>
      <c r="AX522" s="26"/>
    </row>
    <row r="523" spans="1:50" s="5" customFormat="1" x14ac:dyDescent="0.25">
      <c r="A523" s="43"/>
      <c r="G523" s="119"/>
      <c r="J523" s="119"/>
      <c r="M523" s="119"/>
      <c r="P523" s="119"/>
      <c r="S523" s="119"/>
      <c r="V523" s="119"/>
      <c r="AB523" s="43"/>
      <c r="AX523" s="26"/>
    </row>
    <row r="524" spans="1:50" s="5" customFormat="1" x14ac:dyDescent="0.25">
      <c r="A524" s="43"/>
      <c r="G524" s="119"/>
      <c r="J524" s="119"/>
      <c r="M524" s="119"/>
      <c r="P524" s="119"/>
      <c r="S524" s="119"/>
      <c r="V524" s="119"/>
      <c r="AB524" s="43"/>
      <c r="AX524" s="26"/>
    </row>
    <row r="525" spans="1:50" s="5" customFormat="1" x14ac:dyDescent="0.25">
      <c r="A525" s="43"/>
      <c r="G525" s="119"/>
      <c r="J525" s="119"/>
      <c r="M525" s="119"/>
      <c r="P525" s="119"/>
      <c r="S525" s="119"/>
      <c r="V525" s="119"/>
      <c r="AB525" s="43"/>
      <c r="AX525" s="26"/>
    </row>
    <row r="526" spans="1:50" s="5" customFormat="1" x14ac:dyDescent="0.25">
      <c r="A526" s="43"/>
      <c r="G526" s="119"/>
      <c r="J526" s="119"/>
      <c r="M526" s="119"/>
      <c r="P526" s="119"/>
      <c r="S526" s="119"/>
      <c r="V526" s="119"/>
      <c r="AB526" s="43"/>
      <c r="AX526" s="26"/>
    </row>
    <row r="527" spans="1:50" s="5" customFormat="1" x14ac:dyDescent="0.25">
      <c r="A527" s="43"/>
      <c r="G527" s="119"/>
      <c r="J527" s="119"/>
      <c r="M527" s="119"/>
      <c r="P527" s="119"/>
      <c r="S527" s="119"/>
      <c r="V527" s="119"/>
      <c r="AB527" s="43"/>
      <c r="AX527" s="26"/>
    </row>
    <row r="528" spans="1:50" s="5" customFormat="1" x14ac:dyDescent="0.25">
      <c r="A528" s="43"/>
      <c r="G528" s="119"/>
      <c r="J528" s="119"/>
      <c r="M528" s="119"/>
      <c r="P528" s="119"/>
      <c r="S528" s="119"/>
      <c r="V528" s="119"/>
      <c r="AB528" s="43"/>
      <c r="AX528" s="26"/>
    </row>
    <row r="529" spans="1:50" s="5" customFormat="1" x14ac:dyDescent="0.25">
      <c r="A529" s="43"/>
      <c r="G529" s="119"/>
      <c r="J529" s="119"/>
      <c r="M529" s="119"/>
      <c r="P529" s="119"/>
      <c r="S529" s="119"/>
      <c r="V529" s="119"/>
      <c r="AB529" s="43"/>
      <c r="AX529" s="26"/>
    </row>
    <row r="530" spans="1:50" s="5" customFormat="1" x14ac:dyDescent="0.25">
      <c r="A530" s="43"/>
      <c r="G530" s="119"/>
      <c r="J530" s="119"/>
      <c r="M530" s="119"/>
      <c r="P530" s="119"/>
      <c r="S530" s="119"/>
      <c r="V530" s="119"/>
      <c r="AB530" s="43"/>
      <c r="AX530" s="26"/>
    </row>
    <row r="531" spans="1:50" s="5" customFormat="1" x14ac:dyDescent="0.25">
      <c r="A531" s="43"/>
      <c r="G531" s="119"/>
      <c r="J531" s="119"/>
      <c r="M531" s="119"/>
      <c r="P531" s="119"/>
      <c r="S531" s="119"/>
      <c r="V531" s="119"/>
      <c r="AB531" s="43"/>
      <c r="AX531" s="26"/>
    </row>
    <row r="532" spans="1:50" s="5" customFormat="1" x14ac:dyDescent="0.25">
      <c r="A532" s="43"/>
      <c r="G532" s="119"/>
      <c r="J532" s="119"/>
      <c r="M532" s="119"/>
      <c r="P532" s="119"/>
      <c r="S532" s="119"/>
      <c r="V532" s="119"/>
      <c r="AB532" s="43"/>
      <c r="AX532" s="26"/>
    </row>
    <row r="533" spans="1:50" s="5" customFormat="1" x14ac:dyDescent="0.25">
      <c r="A533" s="43"/>
      <c r="G533" s="119"/>
      <c r="J533" s="119"/>
      <c r="M533" s="119"/>
      <c r="P533" s="119"/>
      <c r="S533" s="119"/>
      <c r="V533" s="119"/>
      <c r="AB533" s="43"/>
      <c r="AX533" s="26"/>
    </row>
    <row r="534" spans="1:50" s="5" customFormat="1" x14ac:dyDescent="0.25">
      <c r="A534" s="43"/>
      <c r="G534" s="119"/>
      <c r="J534" s="119"/>
      <c r="M534" s="119"/>
      <c r="P534" s="119"/>
      <c r="S534" s="119"/>
      <c r="V534" s="119"/>
      <c r="AB534" s="43"/>
      <c r="AX534" s="26"/>
    </row>
    <row r="535" spans="1:50" s="5" customFormat="1" x14ac:dyDescent="0.25">
      <c r="A535" s="43"/>
      <c r="G535" s="119"/>
      <c r="J535" s="119"/>
      <c r="M535" s="119"/>
      <c r="P535" s="119"/>
      <c r="S535" s="119"/>
      <c r="V535" s="119"/>
      <c r="AB535" s="43"/>
      <c r="AX535" s="26"/>
    </row>
    <row r="536" spans="1:50" s="5" customFormat="1" x14ac:dyDescent="0.25">
      <c r="A536" s="43"/>
      <c r="G536" s="119"/>
      <c r="J536" s="119"/>
      <c r="M536" s="119"/>
      <c r="P536" s="119"/>
      <c r="S536" s="119"/>
      <c r="V536" s="119"/>
      <c r="AB536" s="43"/>
      <c r="AX536" s="26"/>
    </row>
    <row r="537" spans="1:50" s="5" customFormat="1" x14ac:dyDescent="0.25">
      <c r="A537" s="43"/>
      <c r="G537" s="119"/>
      <c r="J537" s="119"/>
      <c r="M537" s="119"/>
      <c r="P537" s="119"/>
      <c r="S537" s="119"/>
      <c r="V537" s="119"/>
      <c r="AB537" s="43"/>
      <c r="AX537" s="26"/>
    </row>
    <row r="538" spans="1:50" s="5" customFormat="1" x14ac:dyDescent="0.25">
      <c r="A538" s="43"/>
      <c r="G538" s="119"/>
      <c r="J538" s="119"/>
      <c r="M538" s="119"/>
      <c r="P538" s="119"/>
      <c r="S538" s="119"/>
      <c r="V538" s="119"/>
      <c r="AB538" s="43"/>
      <c r="AX538" s="26"/>
    </row>
    <row r="539" spans="1:50" s="5" customFormat="1" x14ac:dyDescent="0.25">
      <c r="A539" s="43"/>
      <c r="G539" s="119"/>
      <c r="J539" s="119"/>
      <c r="M539" s="119"/>
      <c r="P539" s="119"/>
      <c r="S539" s="119"/>
      <c r="V539" s="119"/>
      <c r="AB539" s="43"/>
      <c r="AX539" s="26"/>
    </row>
    <row r="540" spans="1:50" s="5" customFormat="1" x14ac:dyDescent="0.25">
      <c r="A540" s="43"/>
      <c r="G540" s="119"/>
      <c r="J540" s="119"/>
      <c r="M540" s="119"/>
      <c r="P540" s="119"/>
      <c r="S540" s="119"/>
      <c r="V540" s="119"/>
      <c r="AB540" s="43"/>
      <c r="AX540" s="26"/>
    </row>
    <row r="541" spans="1:50" s="5" customFormat="1" x14ac:dyDescent="0.25">
      <c r="A541" s="43"/>
      <c r="G541" s="119"/>
      <c r="J541" s="119"/>
      <c r="M541" s="119"/>
      <c r="P541" s="119"/>
      <c r="S541" s="119"/>
      <c r="V541" s="119"/>
      <c r="AB541" s="43"/>
      <c r="AX541" s="26"/>
    </row>
    <row r="542" spans="1:50" s="5" customFormat="1" x14ac:dyDescent="0.25">
      <c r="A542" s="43"/>
      <c r="G542" s="119"/>
      <c r="J542" s="119"/>
      <c r="M542" s="119"/>
      <c r="P542" s="119"/>
      <c r="S542" s="119"/>
      <c r="V542" s="119"/>
      <c r="AB542" s="43"/>
      <c r="AX542" s="26"/>
    </row>
    <row r="543" spans="1:50" s="5" customFormat="1" x14ac:dyDescent="0.25">
      <c r="A543" s="43"/>
      <c r="G543" s="119"/>
      <c r="J543" s="119"/>
      <c r="M543" s="119"/>
      <c r="P543" s="119"/>
      <c r="S543" s="119"/>
      <c r="V543" s="119"/>
      <c r="AB543" s="43"/>
      <c r="AX543" s="26"/>
    </row>
    <row r="544" spans="1:50" s="5" customFormat="1" x14ac:dyDescent="0.25">
      <c r="A544" s="43"/>
      <c r="G544" s="119"/>
      <c r="J544" s="119"/>
      <c r="M544" s="119"/>
      <c r="P544" s="119"/>
      <c r="S544" s="119"/>
      <c r="V544" s="119"/>
      <c r="AB544" s="43"/>
      <c r="AX544" s="26"/>
    </row>
    <row r="545" spans="1:50" s="5" customFormat="1" x14ac:dyDescent="0.25">
      <c r="A545" s="43"/>
      <c r="G545" s="119"/>
      <c r="J545" s="119"/>
      <c r="M545" s="119"/>
      <c r="P545" s="119"/>
      <c r="S545" s="119"/>
      <c r="V545" s="119"/>
      <c r="AB545" s="43"/>
      <c r="AX545" s="26"/>
    </row>
    <row r="546" spans="1:50" s="5" customFormat="1" x14ac:dyDescent="0.25">
      <c r="A546" s="43"/>
      <c r="G546" s="119"/>
      <c r="J546" s="119"/>
      <c r="M546" s="119"/>
      <c r="P546" s="119"/>
      <c r="S546" s="119"/>
      <c r="V546" s="119"/>
      <c r="AB546" s="43"/>
      <c r="AX546" s="26"/>
    </row>
    <row r="547" spans="1:50" s="5" customFormat="1" x14ac:dyDescent="0.25">
      <c r="A547" s="43"/>
      <c r="G547" s="119"/>
      <c r="J547" s="119"/>
      <c r="M547" s="119"/>
      <c r="P547" s="119"/>
      <c r="S547" s="119"/>
      <c r="V547" s="119"/>
      <c r="AB547" s="43"/>
      <c r="AX547" s="26"/>
    </row>
    <row r="548" spans="1:50" s="5" customFormat="1" x14ac:dyDescent="0.25">
      <c r="A548" s="43"/>
      <c r="G548" s="119"/>
      <c r="J548" s="119"/>
      <c r="M548" s="119"/>
      <c r="P548" s="119"/>
      <c r="S548" s="119"/>
      <c r="V548" s="119"/>
      <c r="AB548" s="43"/>
      <c r="AX548" s="26"/>
    </row>
    <row r="549" spans="1:50" s="5" customFormat="1" x14ac:dyDescent="0.25">
      <c r="A549" s="43"/>
      <c r="G549" s="119"/>
      <c r="J549" s="119"/>
      <c r="M549" s="119"/>
      <c r="P549" s="119"/>
      <c r="S549" s="119"/>
      <c r="V549" s="119"/>
      <c r="AB549" s="43"/>
      <c r="AX549" s="26"/>
    </row>
    <row r="550" spans="1:50" s="5" customFormat="1" x14ac:dyDescent="0.25">
      <c r="A550" s="43"/>
      <c r="G550" s="119"/>
      <c r="J550" s="119"/>
      <c r="M550" s="119"/>
      <c r="P550" s="119"/>
      <c r="S550" s="119"/>
      <c r="V550" s="119"/>
      <c r="AB550" s="43"/>
      <c r="AX550" s="26"/>
    </row>
    <row r="551" spans="1:50" s="5" customFormat="1" x14ac:dyDescent="0.25">
      <c r="A551" s="43"/>
      <c r="G551" s="119"/>
      <c r="J551" s="119"/>
      <c r="M551" s="119"/>
      <c r="P551" s="119"/>
      <c r="S551" s="119"/>
      <c r="V551" s="119"/>
      <c r="AB551" s="43"/>
      <c r="AX551" s="26"/>
    </row>
    <row r="552" spans="1:50" s="5" customFormat="1" x14ac:dyDescent="0.25">
      <c r="A552" s="43"/>
      <c r="G552" s="119"/>
      <c r="J552" s="119"/>
      <c r="M552" s="119"/>
      <c r="P552" s="119"/>
      <c r="S552" s="119"/>
      <c r="V552" s="119"/>
      <c r="AB552" s="43"/>
      <c r="AX552" s="26"/>
    </row>
    <row r="553" spans="1:50" s="5" customFormat="1" x14ac:dyDescent="0.25">
      <c r="A553" s="43"/>
      <c r="G553" s="119"/>
      <c r="J553" s="119"/>
      <c r="M553" s="119"/>
      <c r="P553" s="119"/>
      <c r="S553" s="119"/>
      <c r="V553" s="119"/>
      <c r="AB553" s="43"/>
      <c r="AX553" s="26"/>
    </row>
    <row r="554" spans="1:50" s="5" customFormat="1" x14ac:dyDescent="0.25">
      <c r="A554" s="43"/>
      <c r="G554" s="119"/>
      <c r="J554" s="119"/>
      <c r="M554" s="119"/>
      <c r="P554" s="119"/>
      <c r="S554" s="119"/>
      <c r="V554" s="119"/>
      <c r="AB554" s="43"/>
      <c r="AX554" s="26"/>
    </row>
    <row r="555" spans="1:50" s="5" customFormat="1" x14ac:dyDescent="0.25">
      <c r="A555" s="43"/>
      <c r="G555" s="119"/>
      <c r="J555" s="119"/>
      <c r="M555" s="119"/>
      <c r="P555" s="119"/>
      <c r="S555" s="119"/>
      <c r="V555" s="119"/>
      <c r="AB555" s="43"/>
      <c r="AX555" s="26"/>
    </row>
    <row r="556" spans="1:50" s="5" customFormat="1" x14ac:dyDescent="0.25">
      <c r="A556" s="43"/>
      <c r="G556" s="119"/>
      <c r="J556" s="119"/>
      <c r="M556" s="119"/>
      <c r="P556" s="119"/>
      <c r="S556" s="119"/>
      <c r="V556" s="119"/>
      <c r="AB556" s="43"/>
      <c r="AX556" s="26"/>
    </row>
    <row r="557" spans="1:50" s="5" customFormat="1" x14ac:dyDescent="0.25">
      <c r="A557" s="43"/>
      <c r="G557" s="119"/>
      <c r="J557" s="119"/>
      <c r="M557" s="119"/>
      <c r="P557" s="119"/>
      <c r="S557" s="119"/>
      <c r="V557" s="119"/>
      <c r="AB557" s="43"/>
      <c r="AX557" s="26"/>
    </row>
    <row r="558" spans="1:50" s="5" customFormat="1" x14ac:dyDescent="0.25">
      <c r="A558" s="43"/>
      <c r="G558" s="119"/>
      <c r="J558" s="119"/>
      <c r="M558" s="119"/>
      <c r="P558" s="119"/>
      <c r="S558" s="119"/>
      <c r="V558" s="119"/>
      <c r="AB558" s="43"/>
      <c r="AX558" s="26"/>
    </row>
    <row r="559" spans="1:50" s="5" customFormat="1" x14ac:dyDescent="0.25">
      <c r="A559" s="43"/>
      <c r="G559" s="119"/>
      <c r="J559" s="119"/>
      <c r="M559" s="119"/>
      <c r="P559" s="119"/>
      <c r="S559" s="119"/>
      <c r="V559" s="119"/>
      <c r="AB559" s="43"/>
      <c r="AX559" s="26"/>
    </row>
    <row r="560" spans="1:50" s="5" customFormat="1" x14ac:dyDescent="0.25">
      <c r="A560" s="43"/>
      <c r="G560" s="119"/>
      <c r="J560" s="119"/>
      <c r="M560" s="119"/>
      <c r="P560" s="119"/>
      <c r="S560" s="119"/>
      <c r="V560" s="119"/>
      <c r="AB560" s="43"/>
      <c r="AX560" s="26"/>
    </row>
    <row r="561" spans="1:50" s="5" customFormat="1" x14ac:dyDescent="0.25">
      <c r="A561" s="43"/>
      <c r="G561" s="119"/>
      <c r="J561" s="119"/>
      <c r="M561" s="119"/>
      <c r="P561" s="119"/>
      <c r="S561" s="119"/>
      <c r="V561" s="119"/>
      <c r="AB561" s="43"/>
      <c r="AX561" s="26"/>
    </row>
    <row r="562" spans="1:50" s="5" customFormat="1" x14ac:dyDescent="0.25">
      <c r="A562" s="43"/>
      <c r="G562" s="119"/>
      <c r="J562" s="119"/>
      <c r="M562" s="119"/>
      <c r="P562" s="119"/>
      <c r="S562" s="119"/>
      <c r="V562" s="119"/>
      <c r="AB562" s="43"/>
      <c r="AX562" s="26"/>
    </row>
    <row r="563" spans="1:50" s="5" customFormat="1" x14ac:dyDescent="0.25">
      <c r="A563" s="43"/>
      <c r="G563" s="119"/>
      <c r="J563" s="119"/>
      <c r="M563" s="119"/>
      <c r="P563" s="119"/>
      <c r="S563" s="119"/>
      <c r="V563" s="119"/>
      <c r="AB563" s="43"/>
      <c r="AX563" s="26"/>
    </row>
    <row r="564" spans="1:50" s="5" customFormat="1" x14ac:dyDescent="0.25">
      <c r="A564" s="43"/>
      <c r="G564" s="119"/>
      <c r="J564" s="119"/>
      <c r="M564" s="119"/>
      <c r="P564" s="119"/>
      <c r="S564" s="119"/>
      <c r="V564" s="119"/>
      <c r="AB564" s="43"/>
      <c r="AX564" s="26"/>
    </row>
    <row r="565" spans="1:50" s="5" customFormat="1" x14ac:dyDescent="0.25">
      <c r="A565" s="43"/>
      <c r="G565" s="119"/>
      <c r="J565" s="119"/>
      <c r="M565" s="119"/>
      <c r="P565" s="119"/>
      <c r="S565" s="119"/>
      <c r="V565" s="119"/>
      <c r="AB565" s="43"/>
      <c r="AX565" s="26"/>
    </row>
    <row r="566" spans="1:50" s="5" customFormat="1" x14ac:dyDescent="0.25">
      <c r="A566" s="43"/>
      <c r="G566" s="119"/>
      <c r="J566" s="119"/>
      <c r="M566" s="119"/>
      <c r="P566" s="119"/>
      <c r="S566" s="119"/>
      <c r="V566" s="119"/>
      <c r="AB566" s="43"/>
      <c r="AX566" s="26"/>
    </row>
    <row r="567" spans="1:50" s="5" customFormat="1" x14ac:dyDescent="0.25">
      <c r="A567" s="43"/>
      <c r="G567" s="119"/>
      <c r="J567" s="119"/>
      <c r="M567" s="119"/>
      <c r="P567" s="119"/>
      <c r="S567" s="119"/>
      <c r="V567" s="119"/>
      <c r="AB567" s="43"/>
      <c r="AX567" s="26"/>
    </row>
    <row r="568" spans="1:50" s="5" customFormat="1" x14ac:dyDescent="0.25">
      <c r="A568" s="43"/>
      <c r="G568" s="119"/>
      <c r="J568" s="119"/>
      <c r="M568" s="119"/>
      <c r="P568" s="119"/>
      <c r="S568" s="119"/>
      <c r="V568" s="119"/>
      <c r="AB568" s="43"/>
      <c r="AX568" s="26"/>
    </row>
    <row r="569" spans="1:50" s="5" customFormat="1" x14ac:dyDescent="0.25">
      <c r="A569" s="43"/>
      <c r="G569" s="119"/>
      <c r="J569" s="119"/>
      <c r="M569" s="119"/>
      <c r="P569" s="119"/>
      <c r="S569" s="119"/>
      <c r="V569" s="119"/>
      <c r="AB569" s="43"/>
      <c r="AX569" s="26"/>
    </row>
    <row r="570" spans="1:50" s="5" customFormat="1" x14ac:dyDescent="0.25">
      <c r="A570" s="43"/>
      <c r="G570" s="119"/>
      <c r="J570" s="119"/>
      <c r="M570" s="119"/>
      <c r="P570" s="119"/>
      <c r="S570" s="119"/>
      <c r="V570" s="119"/>
      <c r="AB570" s="43"/>
      <c r="AX570" s="26"/>
    </row>
    <row r="571" spans="1:50" s="5" customFormat="1" x14ac:dyDescent="0.25">
      <c r="A571" s="43"/>
      <c r="G571" s="119"/>
      <c r="J571" s="119"/>
      <c r="M571" s="119"/>
      <c r="P571" s="119"/>
      <c r="S571" s="119"/>
      <c r="V571" s="119"/>
      <c r="AB571" s="43"/>
      <c r="AX571" s="26"/>
    </row>
    <row r="572" spans="1:50" s="5" customFormat="1" x14ac:dyDescent="0.25">
      <c r="A572" s="43"/>
      <c r="G572" s="119"/>
      <c r="J572" s="119"/>
      <c r="M572" s="119"/>
      <c r="P572" s="119"/>
      <c r="S572" s="119"/>
      <c r="V572" s="119"/>
      <c r="AB572" s="43"/>
      <c r="AX572" s="26"/>
    </row>
    <row r="573" spans="1:50" s="5" customFormat="1" x14ac:dyDescent="0.25">
      <c r="A573" s="43"/>
      <c r="G573" s="119"/>
      <c r="J573" s="119"/>
      <c r="M573" s="119"/>
      <c r="P573" s="119"/>
      <c r="S573" s="119"/>
      <c r="V573" s="119"/>
      <c r="AB573" s="43"/>
      <c r="AX573" s="26"/>
    </row>
    <row r="574" spans="1:50" s="5" customFormat="1" x14ac:dyDescent="0.25">
      <c r="A574" s="43"/>
      <c r="G574" s="119"/>
      <c r="J574" s="119"/>
      <c r="M574" s="119"/>
      <c r="P574" s="119"/>
      <c r="S574" s="119"/>
      <c r="V574" s="119"/>
      <c r="AB574" s="43"/>
      <c r="AX574" s="26"/>
    </row>
    <row r="575" spans="1:50" s="5" customFormat="1" x14ac:dyDescent="0.25">
      <c r="A575" s="43"/>
      <c r="G575" s="119"/>
      <c r="J575" s="119"/>
      <c r="M575" s="119"/>
      <c r="P575" s="119"/>
      <c r="S575" s="119"/>
      <c r="V575" s="119"/>
      <c r="AB575" s="43"/>
      <c r="AX575" s="26"/>
    </row>
    <row r="576" spans="1:50" s="5" customFormat="1" x14ac:dyDescent="0.25">
      <c r="A576" s="43"/>
      <c r="G576" s="119"/>
      <c r="J576" s="119"/>
      <c r="M576" s="119"/>
      <c r="P576" s="119"/>
      <c r="S576" s="119"/>
      <c r="V576" s="119"/>
      <c r="AB576" s="43"/>
      <c r="AX576" s="26"/>
    </row>
    <row r="577" spans="1:50" s="5" customFormat="1" x14ac:dyDescent="0.25">
      <c r="A577" s="43"/>
      <c r="G577" s="119"/>
      <c r="J577" s="119"/>
      <c r="M577" s="119"/>
      <c r="P577" s="119"/>
      <c r="S577" s="119"/>
      <c r="V577" s="119"/>
      <c r="AB577" s="43"/>
      <c r="AX577" s="26"/>
    </row>
    <row r="578" spans="1:50" s="5" customFormat="1" x14ac:dyDescent="0.25">
      <c r="A578" s="43"/>
      <c r="G578" s="119"/>
      <c r="J578" s="119"/>
      <c r="M578" s="119"/>
      <c r="P578" s="119"/>
      <c r="S578" s="119"/>
      <c r="V578" s="119"/>
      <c r="AB578" s="43"/>
      <c r="AX578" s="26"/>
    </row>
    <row r="579" spans="1:50" s="5" customFormat="1" x14ac:dyDescent="0.25">
      <c r="A579" s="43"/>
      <c r="G579" s="119"/>
      <c r="J579" s="119"/>
      <c r="M579" s="119"/>
      <c r="P579" s="119"/>
      <c r="S579" s="119"/>
      <c r="V579" s="119"/>
      <c r="AB579" s="43"/>
      <c r="AX579" s="26"/>
    </row>
    <row r="580" spans="1:50" s="5" customFormat="1" x14ac:dyDescent="0.25">
      <c r="A580" s="43"/>
      <c r="G580" s="119"/>
      <c r="J580" s="119"/>
      <c r="M580" s="119"/>
      <c r="P580" s="119"/>
      <c r="S580" s="119"/>
      <c r="V580" s="119"/>
      <c r="AB580" s="43"/>
      <c r="AX580" s="26"/>
    </row>
    <row r="581" spans="1:50" s="5" customFormat="1" x14ac:dyDescent="0.25">
      <c r="A581" s="43"/>
      <c r="G581" s="119"/>
      <c r="J581" s="119"/>
      <c r="M581" s="119"/>
      <c r="P581" s="119"/>
      <c r="S581" s="119"/>
      <c r="V581" s="119"/>
      <c r="AB581" s="43"/>
      <c r="AX581" s="26"/>
    </row>
    <row r="582" spans="1:50" s="5" customFormat="1" x14ac:dyDescent="0.25">
      <c r="A582" s="43"/>
      <c r="G582" s="119"/>
      <c r="J582" s="119"/>
      <c r="M582" s="119"/>
      <c r="P582" s="119"/>
      <c r="S582" s="119"/>
      <c r="V582" s="119"/>
      <c r="AB582" s="43"/>
      <c r="AX582" s="26"/>
    </row>
    <row r="583" spans="1:50" s="5" customFormat="1" x14ac:dyDescent="0.25">
      <c r="A583" s="43"/>
      <c r="G583" s="119"/>
      <c r="J583" s="119"/>
      <c r="M583" s="119"/>
      <c r="P583" s="119"/>
      <c r="S583" s="119"/>
      <c r="V583" s="119"/>
      <c r="AB583" s="43"/>
      <c r="AX583" s="26"/>
    </row>
    <row r="584" spans="1:50" s="5" customFormat="1" x14ac:dyDescent="0.25">
      <c r="A584" s="43"/>
      <c r="G584" s="119"/>
      <c r="J584" s="119"/>
      <c r="M584" s="119"/>
      <c r="P584" s="119"/>
      <c r="S584" s="119"/>
      <c r="V584" s="119"/>
      <c r="AB584" s="43"/>
      <c r="AX584" s="26"/>
    </row>
    <row r="585" spans="1:50" s="5" customFormat="1" x14ac:dyDescent="0.25">
      <c r="A585" s="43"/>
      <c r="G585" s="119"/>
      <c r="J585" s="119"/>
      <c r="M585" s="119"/>
      <c r="P585" s="119"/>
      <c r="S585" s="119"/>
      <c r="V585" s="119"/>
      <c r="AB585" s="43"/>
      <c r="AX585" s="26"/>
    </row>
    <row r="586" spans="1:50" s="5" customFormat="1" x14ac:dyDescent="0.25">
      <c r="A586" s="43"/>
      <c r="G586" s="119"/>
      <c r="J586" s="119"/>
      <c r="M586" s="119"/>
      <c r="P586" s="119"/>
      <c r="S586" s="119"/>
      <c r="V586" s="119"/>
      <c r="AB586" s="43"/>
      <c r="AX586" s="26"/>
    </row>
    <row r="587" spans="1:50" s="5" customFormat="1" x14ac:dyDescent="0.25">
      <c r="A587" s="43"/>
      <c r="G587" s="119"/>
      <c r="J587" s="119"/>
      <c r="M587" s="119"/>
      <c r="P587" s="119"/>
      <c r="S587" s="119"/>
      <c r="V587" s="119"/>
      <c r="AB587" s="43"/>
      <c r="AX587" s="26"/>
    </row>
    <row r="588" spans="1:50" s="5" customFormat="1" x14ac:dyDescent="0.25">
      <c r="A588" s="43"/>
      <c r="G588" s="119"/>
      <c r="J588" s="119"/>
      <c r="M588" s="119"/>
      <c r="P588" s="119"/>
      <c r="S588" s="119"/>
      <c r="V588" s="119"/>
      <c r="AB588" s="43"/>
      <c r="AX588" s="26"/>
    </row>
    <row r="589" spans="1:50" s="5" customFormat="1" x14ac:dyDescent="0.25">
      <c r="A589" s="43"/>
      <c r="G589" s="119"/>
      <c r="J589" s="119"/>
      <c r="M589" s="119"/>
      <c r="P589" s="119"/>
      <c r="S589" s="119"/>
      <c r="V589" s="119"/>
      <c r="AB589" s="43"/>
      <c r="AX589" s="26"/>
    </row>
    <row r="590" spans="1:50" s="5" customFormat="1" x14ac:dyDescent="0.25">
      <c r="A590" s="43"/>
      <c r="G590" s="119"/>
      <c r="J590" s="119"/>
      <c r="M590" s="119"/>
      <c r="P590" s="119"/>
      <c r="S590" s="119"/>
      <c r="V590" s="119"/>
      <c r="AB590" s="43"/>
      <c r="AX590" s="26"/>
    </row>
    <row r="591" spans="1:50" s="5" customFormat="1" x14ac:dyDescent="0.25">
      <c r="A591" s="43"/>
      <c r="G591" s="119"/>
      <c r="J591" s="119"/>
      <c r="M591" s="119"/>
      <c r="P591" s="119"/>
      <c r="S591" s="119"/>
      <c r="V591" s="119"/>
      <c r="AB591" s="43"/>
      <c r="AX591" s="26"/>
    </row>
    <row r="592" spans="1:50" s="5" customFormat="1" x14ac:dyDescent="0.25">
      <c r="A592" s="43"/>
      <c r="G592" s="119"/>
      <c r="J592" s="119"/>
      <c r="M592" s="119"/>
      <c r="P592" s="119"/>
      <c r="S592" s="119"/>
      <c r="V592" s="119"/>
      <c r="AB592" s="43"/>
      <c r="AX592" s="26"/>
    </row>
    <row r="593" spans="1:50" s="5" customFormat="1" x14ac:dyDescent="0.25">
      <c r="A593" s="43"/>
      <c r="G593" s="119"/>
      <c r="J593" s="119"/>
      <c r="M593" s="119"/>
      <c r="P593" s="119"/>
      <c r="S593" s="119"/>
      <c r="V593" s="119"/>
      <c r="AB593" s="43"/>
      <c r="AX593" s="26"/>
    </row>
    <row r="594" spans="1:50" s="5" customFormat="1" x14ac:dyDescent="0.25">
      <c r="A594" s="43"/>
      <c r="G594" s="119"/>
      <c r="J594" s="119"/>
      <c r="M594" s="119"/>
      <c r="P594" s="119"/>
      <c r="S594" s="119"/>
      <c r="V594" s="119"/>
      <c r="AB594" s="43"/>
      <c r="AX594" s="26"/>
    </row>
    <row r="595" spans="1:50" s="5" customFormat="1" x14ac:dyDescent="0.25">
      <c r="A595" s="43"/>
      <c r="G595" s="119"/>
      <c r="J595" s="119"/>
      <c r="M595" s="119"/>
      <c r="P595" s="119"/>
      <c r="S595" s="119"/>
      <c r="V595" s="119"/>
      <c r="AB595" s="43"/>
      <c r="AX595" s="26"/>
    </row>
    <row r="596" spans="1:50" s="5" customFormat="1" x14ac:dyDescent="0.25">
      <c r="A596" s="43"/>
      <c r="G596" s="119"/>
      <c r="J596" s="119"/>
      <c r="M596" s="119"/>
      <c r="P596" s="119"/>
      <c r="S596" s="119"/>
      <c r="V596" s="119"/>
      <c r="AB596" s="43"/>
      <c r="AX596" s="26"/>
    </row>
    <row r="597" spans="1:50" s="5" customFormat="1" x14ac:dyDescent="0.25">
      <c r="A597" s="43"/>
      <c r="G597" s="119"/>
      <c r="J597" s="119"/>
      <c r="M597" s="119"/>
      <c r="P597" s="119"/>
      <c r="S597" s="119"/>
      <c r="V597" s="119"/>
      <c r="AB597" s="43"/>
      <c r="AX597" s="26"/>
    </row>
    <row r="598" spans="1:50" s="5" customFormat="1" x14ac:dyDescent="0.25">
      <c r="A598" s="43"/>
      <c r="G598" s="119"/>
      <c r="J598" s="119"/>
      <c r="M598" s="119"/>
      <c r="P598" s="119"/>
      <c r="S598" s="119"/>
      <c r="V598" s="119"/>
      <c r="AB598" s="43"/>
      <c r="AX598" s="26"/>
    </row>
    <row r="599" spans="1:50" s="5" customFormat="1" x14ac:dyDescent="0.25">
      <c r="A599" s="43"/>
      <c r="G599" s="119"/>
      <c r="J599" s="119"/>
      <c r="M599" s="119"/>
      <c r="P599" s="119"/>
      <c r="S599" s="119"/>
      <c r="V599" s="119"/>
      <c r="AB599" s="43"/>
      <c r="AX599" s="26"/>
    </row>
    <row r="600" spans="1:50" s="5" customFormat="1" x14ac:dyDescent="0.25">
      <c r="A600" s="43"/>
      <c r="G600" s="119"/>
      <c r="J600" s="119"/>
      <c r="M600" s="119"/>
      <c r="P600" s="119"/>
      <c r="S600" s="119"/>
      <c r="V600" s="119"/>
      <c r="AB600" s="43"/>
      <c r="AX600" s="26"/>
    </row>
    <row r="601" spans="1:50" s="5" customFormat="1" x14ac:dyDescent="0.25">
      <c r="A601" s="43"/>
      <c r="G601" s="119"/>
      <c r="J601" s="119"/>
      <c r="M601" s="119"/>
      <c r="P601" s="119"/>
      <c r="S601" s="119"/>
      <c r="V601" s="119"/>
      <c r="AB601" s="43"/>
      <c r="AX601" s="26"/>
    </row>
    <row r="602" spans="1:50" s="5" customFormat="1" x14ac:dyDescent="0.25">
      <c r="A602" s="43"/>
      <c r="G602" s="119"/>
      <c r="J602" s="119"/>
      <c r="M602" s="119"/>
      <c r="P602" s="119"/>
      <c r="S602" s="119"/>
      <c r="V602" s="119"/>
      <c r="AB602" s="43"/>
      <c r="AX602" s="26"/>
    </row>
    <row r="603" spans="1:50" s="5" customFormat="1" x14ac:dyDescent="0.25">
      <c r="A603" s="43"/>
      <c r="G603" s="119"/>
      <c r="J603" s="119"/>
      <c r="M603" s="119"/>
      <c r="P603" s="119"/>
      <c r="S603" s="119"/>
      <c r="V603" s="119"/>
      <c r="AB603" s="43"/>
      <c r="AX603" s="26"/>
    </row>
    <row r="604" spans="1:50" s="5" customFormat="1" x14ac:dyDescent="0.25">
      <c r="A604" s="43"/>
      <c r="G604" s="119"/>
      <c r="J604" s="119"/>
      <c r="M604" s="119"/>
      <c r="P604" s="119"/>
      <c r="S604" s="119"/>
      <c r="V604" s="119"/>
      <c r="AB604" s="43"/>
      <c r="AX604" s="26"/>
    </row>
    <row r="605" spans="1:50" s="5" customFormat="1" x14ac:dyDescent="0.25">
      <c r="A605" s="43"/>
      <c r="G605" s="119"/>
      <c r="J605" s="119"/>
      <c r="M605" s="119"/>
      <c r="P605" s="119"/>
      <c r="S605" s="119"/>
      <c r="V605" s="119"/>
      <c r="AB605" s="43"/>
      <c r="AX605" s="26"/>
    </row>
    <row r="606" spans="1:50" s="5" customFormat="1" x14ac:dyDescent="0.25">
      <c r="A606" s="43"/>
      <c r="G606" s="119"/>
      <c r="J606" s="119"/>
      <c r="M606" s="119"/>
      <c r="P606" s="119"/>
      <c r="S606" s="119"/>
      <c r="V606" s="119"/>
      <c r="AB606" s="43"/>
      <c r="AX606" s="26"/>
    </row>
    <row r="607" spans="1:50" s="5" customFormat="1" x14ac:dyDescent="0.25">
      <c r="A607" s="43"/>
      <c r="G607" s="119"/>
      <c r="J607" s="119"/>
      <c r="M607" s="119"/>
      <c r="P607" s="119"/>
      <c r="S607" s="119"/>
      <c r="V607" s="119"/>
      <c r="AB607" s="43"/>
      <c r="AX607" s="26"/>
    </row>
    <row r="608" spans="1:50" s="5" customFormat="1" x14ac:dyDescent="0.25">
      <c r="A608" s="43"/>
      <c r="G608" s="119"/>
      <c r="J608" s="119"/>
      <c r="M608" s="119"/>
      <c r="P608" s="119"/>
      <c r="S608" s="119"/>
      <c r="V608" s="119"/>
      <c r="AB608" s="43"/>
      <c r="AX608" s="26"/>
    </row>
    <row r="609" spans="1:50" s="5" customFormat="1" x14ac:dyDescent="0.25">
      <c r="A609" s="43"/>
      <c r="G609" s="119"/>
      <c r="J609" s="119"/>
      <c r="M609" s="119"/>
      <c r="P609" s="119"/>
      <c r="S609" s="119"/>
      <c r="V609" s="119"/>
      <c r="AB609" s="43"/>
      <c r="AX609" s="26"/>
    </row>
    <row r="610" spans="1:50" s="5" customFormat="1" x14ac:dyDescent="0.25">
      <c r="A610" s="43"/>
      <c r="G610" s="119"/>
      <c r="J610" s="119"/>
      <c r="M610" s="119"/>
      <c r="P610" s="119"/>
      <c r="S610" s="119"/>
      <c r="V610" s="119"/>
      <c r="AB610" s="43"/>
      <c r="AX610" s="26"/>
    </row>
    <row r="611" spans="1:50" s="5" customFormat="1" x14ac:dyDescent="0.25">
      <c r="A611" s="43"/>
      <c r="G611" s="119"/>
      <c r="J611" s="119"/>
      <c r="M611" s="119"/>
      <c r="P611" s="119"/>
      <c r="S611" s="119"/>
      <c r="V611" s="119"/>
      <c r="AB611" s="43"/>
      <c r="AX611" s="26"/>
    </row>
    <row r="612" spans="1:50" s="5" customFormat="1" x14ac:dyDescent="0.25">
      <c r="A612" s="43"/>
      <c r="G612" s="119"/>
      <c r="J612" s="119"/>
      <c r="M612" s="119"/>
      <c r="P612" s="119"/>
      <c r="S612" s="119"/>
      <c r="V612" s="119"/>
      <c r="AB612" s="43"/>
      <c r="AX612" s="26"/>
    </row>
    <row r="613" spans="1:50" s="5" customFormat="1" x14ac:dyDescent="0.25">
      <c r="A613" s="43"/>
      <c r="G613" s="119"/>
      <c r="J613" s="119"/>
      <c r="M613" s="119"/>
      <c r="P613" s="119"/>
      <c r="S613" s="119"/>
      <c r="V613" s="119"/>
      <c r="AB613" s="43"/>
      <c r="AX613" s="26"/>
    </row>
    <row r="614" spans="1:50" s="5" customFormat="1" x14ac:dyDescent="0.25">
      <c r="A614" s="43"/>
      <c r="G614" s="119"/>
      <c r="J614" s="119"/>
      <c r="M614" s="119"/>
      <c r="P614" s="119"/>
      <c r="S614" s="119"/>
      <c r="V614" s="119"/>
      <c r="AB614" s="43"/>
      <c r="AX614" s="26"/>
    </row>
    <row r="615" spans="1:50" s="5" customFormat="1" x14ac:dyDescent="0.25">
      <c r="A615" s="43"/>
      <c r="G615" s="119"/>
      <c r="J615" s="119"/>
      <c r="M615" s="119"/>
      <c r="P615" s="119"/>
      <c r="S615" s="119"/>
      <c r="V615" s="119"/>
      <c r="AB615" s="43"/>
      <c r="AX615" s="26"/>
    </row>
    <row r="616" spans="1:50" s="5" customFormat="1" x14ac:dyDescent="0.25">
      <c r="A616" s="43"/>
      <c r="G616" s="119"/>
      <c r="J616" s="119"/>
      <c r="M616" s="119"/>
      <c r="P616" s="119"/>
      <c r="S616" s="119"/>
      <c r="V616" s="119"/>
      <c r="AB616" s="43"/>
      <c r="AX616" s="26"/>
    </row>
    <row r="617" spans="1:50" s="5" customFormat="1" x14ac:dyDescent="0.25">
      <c r="A617" s="43"/>
      <c r="G617" s="119"/>
      <c r="J617" s="119"/>
      <c r="M617" s="119"/>
      <c r="P617" s="119"/>
      <c r="S617" s="119"/>
      <c r="V617" s="119"/>
      <c r="AB617" s="43"/>
      <c r="AX617" s="26"/>
    </row>
    <row r="618" spans="1:50" s="5" customFormat="1" x14ac:dyDescent="0.25">
      <c r="A618" s="43"/>
      <c r="G618" s="119"/>
      <c r="J618" s="119"/>
      <c r="M618" s="119"/>
      <c r="P618" s="119"/>
      <c r="S618" s="119"/>
      <c r="V618" s="119"/>
      <c r="AB618" s="43"/>
      <c r="AX618" s="26"/>
    </row>
    <row r="619" spans="1:50" s="5" customFormat="1" x14ac:dyDescent="0.25">
      <c r="A619" s="43"/>
      <c r="G619" s="119"/>
      <c r="J619" s="119"/>
      <c r="M619" s="119"/>
      <c r="P619" s="119"/>
      <c r="S619" s="119"/>
      <c r="V619" s="119"/>
      <c r="AB619" s="43"/>
      <c r="AX619" s="26"/>
    </row>
    <row r="620" spans="1:50" s="5" customFormat="1" x14ac:dyDescent="0.25">
      <c r="A620" s="43"/>
      <c r="G620" s="119"/>
      <c r="J620" s="119"/>
      <c r="M620" s="119"/>
      <c r="P620" s="119"/>
      <c r="S620" s="119"/>
      <c r="V620" s="119"/>
      <c r="AB620" s="43"/>
      <c r="AX620" s="26"/>
    </row>
    <row r="621" spans="1:50" s="5" customFormat="1" x14ac:dyDescent="0.25">
      <c r="A621" s="43"/>
      <c r="G621" s="119"/>
      <c r="J621" s="119"/>
      <c r="M621" s="119"/>
      <c r="P621" s="119"/>
      <c r="S621" s="119"/>
      <c r="V621" s="119"/>
      <c r="AB621" s="43"/>
      <c r="AX621" s="26"/>
    </row>
    <row r="622" spans="1:50" s="5" customFormat="1" x14ac:dyDescent="0.25">
      <c r="A622" s="43"/>
      <c r="G622" s="119"/>
      <c r="J622" s="119"/>
      <c r="M622" s="119"/>
      <c r="P622" s="119"/>
      <c r="S622" s="119"/>
      <c r="V622" s="119"/>
      <c r="AB622" s="43"/>
      <c r="AX622" s="26"/>
    </row>
    <row r="623" spans="1:50" s="5" customFormat="1" x14ac:dyDescent="0.25">
      <c r="A623" s="43"/>
      <c r="G623" s="119"/>
      <c r="J623" s="119"/>
      <c r="M623" s="119"/>
      <c r="P623" s="119"/>
      <c r="S623" s="119"/>
      <c r="V623" s="119"/>
      <c r="AB623" s="43"/>
      <c r="AX623" s="26"/>
    </row>
    <row r="624" spans="1:50" s="5" customFormat="1" x14ac:dyDescent="0.25">
      <c r="A624" s="43"/>
      <c r="G624" s="119"/>
      <c r="J624" s="119"/>
      <c r="M624" s="119"/>
      <c r="P624" s="119"/>
      <c r="S624" s="119"/>
      <c r="V624" s="119"/>
      <c r="AB624" s="43"/>
      <c r="AX624" s="26"/>
    </row>
    <row r="625" spans="1:50" s="5" customFormat="1" x14ac:dyDescent="0.25">
      <c r="A625" s="43"/>
      <c r="G625" s="119"/>
      <c r="J625" s="119"/>
      <c r="M625" s="119"/>
      <c r="P625" s="119"/>
      <c r="S625" s="119"/>
      <c r="V625" s="119"/>
      <c r="AB625" s="43"/>
      <c r="AX625" s="26"/>
    </row>
    <row r="626" spans="1:50" s="5" customFormat="1" x14ac:dyDescent="0.25">
      <c r="A626" s="43"/>
      <c r="G626" s="119"/>
      <c r="J626" s="119"/>
      <c r="M626" s="119"/>
      <c r="P626" s="119"/>
      <c r="S626" s="119"/>
      <c r="V626" s="119"/>
      <c r="AB626" s="43"/>
      <c r="AX626" s="26"/>
    </row>
    <row r="627" spans="1:50" s="5" customFormat="1" x14ac:dyDescent="0.25">
      <c r="A627" s="43"/>
      <c r="G627" s="119"/>
      <c r="J627" s="119"/>
      <c r="M627" s="119"/>
      <c r="P627" s="119"/>
      <c r="S627" s="119"/>
      <c r="V627" s="119"/>
      <c r="AB627" s="43"/>
      <c r="AX627" s="26"/>
    </row>
    <row r="628" spans="1:50" s="5" customFormat="1" x14ac:dyDescent="0.25">
      <c r="A628" s="43"/>
      <c r="G628" s="119"/>
      <c r="J628" s="119"/>
      <c r="M628" s="119"/>
      <c r="P628" s="119"/>
      <c r="S628" s="119"/>
      <c r="V628" s="119"/>
      <c r="AB628" s="43"/>
      <c r="AX628" s="26"/>
    </row>
    <row r="629" spans="1:50" s="5" customFormat="1" x14ac:dyDescent="0.25">
      <c r="A629" s="43"/>
      <c r="G629" s="119"/>
      <c r="J629" s="119"/>
      <c r="M629" s="119"/>
      <c r="P629" s="119"/>
      <c r="S629" s="119"/>
      <c r="V629" s="119"/>
      <c r="AB629" s="43"/>
      <c r="AX629" s="26"/>
    </row>
    <row r="630" spans="1:50" s="5" customFormat="1" x14ac:dyDescent="0.25">
      <c r="A630" s="43"/>
      <c r="G630" s="119"/>
      <c r="J630" s="119"/>
      <c r="M630" s="119"/>
      <c r="P630" s="119"/>
      <c r="S630" s="119"/>
      <c r="V630" s="119"/>
      <c r="AB630" s="43"/>
      <c r="AX630" s="26"/>
    </row>
    <row r="631" spans="1:50" s="5" customFormat="1" x14ac:dyDescent="0.25">
      <c r="A631" s="43"/>
      <c r="G631" s="119"/>
      <c r="J631" s="119"/>
      <c r="M631" s="119"/>
      <c r="P631" s="119"/>
      <c r="S631" s="119"/>
      <c r="V631" s="119"/>
      <c r="AB631" s="43"/>
      <c r="AX631" s="26"/>
    </row>
    <row r="632" spans="1:50" s="5" customFormat="1" x14ac:dyDescent="0.25">
      <c r="A632" s="43"/>
      <c r="G632" s="119"/>
      <c r="J632" s="119"/>
      <c r="M632" s="119"/>
      <c r="P632" s="119"/>
      <c r="S632" s="119"/>
      <c r="V632" s="119"/>
      <c r="AB632" s="43"/>
      <c r="AX632" s="26"/>
    </row>
    <row r="633" spans="1:50" s="5" customFormat="1" x14ac:dyDescent="0.25">
      <c r="A633" s="43"/>
      <c r="G633" s="119"/>
      <c r="J633" s="119"/>
      <c r="M633" s="119"/>
      <c r="P633" s="119"/>
      <c r="S633" s="119"/>
      <c r="V633" s="119"/>
      <c r="AB633" s="43"/>
      <c r="AX633" s="26"/>
    </row>
    <row r="634" spans="1:50" s="5" customFormat="1" x14ac:dyDescent="0.25">
      <c r="A634" s="43"/>
      <c r="G634" s="119"/>
      <c r="J634" s="119"/>
      <c r="M634" s="119"/>
      <c r="P634" s="119"/>
      <c r="S634" s="119"/>
      <c r="V634" s="119"/>
      <c r="AB634" s="43"/>
      <c r="AX634" s="26"/>
    </row>
    <row r="635" spans="1:50" s="5" customFormat="1" x14ac:dyDescent="0.25">
      <c r="A635" s="43"/>
      <c r="G635" s="119"/>
      <c r="J635" s="119"/>
      <c r="M635" s="119"/>
      <c r="P635" s="119"/>
      <c r="S635" s="119"/>
      <c r="V635" s="119"/>
      <c r="AB635" s="43"/>
      <c r="AX635" s="26"/>
    </row>
    <row r="636" spans="1:50" s="5" customFormat="1" x14ac:dyDescent="0.25">
      <c r="A636" s="43"/>
      <c r="G636" s="119"/>
      <c r="J636" s="119"/>
      <c r="M636" s="119"/>
      <c r="P636" s="119"/>
      <c r="S636" s="119"/>
      <c r="V636" s="119"/>
      <c r="AB636" s="43"/>
      <c r="AX636" s="26"/>
    </row>
    <row r="637" spans="1:50" s="5" customFormat="1" x14ac:dyDescent="0.25">
      <c r="A637" s="43"/>
      <c r="G637" s="119"/>
      <c r="J637" s="119"/>
      <c r="M637" s="119"/>
      <c r="P637" s="119"/>
      <c r="S637" s="119"/>
      <c r="V637" s="119"/>
      <c r="AB637" s="43"/>
      <c r="AX637" s="26"/>
    </row>
    <row r="638" spans="1:50" s="5" customFormat="1" x14ac:dyDescent="0.25">
      <c r="A638" s="43"/>
      <c r="G638" s="119"/>
      <c r="J638" s="119"/>
      <c r="M638" s="119"/>
      <c r="P638" s="119"/>
      <c r="S638" s="119"/>
      <c r="V638" s="119"/>
      <c r="AB638" s="43"/>
      <c r="AX638" s="26"/>
    </row>
    <row r="639" spans="1:50" s="5" customFormat="1" x14ac:dyDescent="0.25">
      <c r="A639" s="43"/>
      <c r="G639" s="119"/>
      <c r="J639" s="119"/>
      <c r="M639" s="119"/>
      <c r="P639" s="119"/>
      <c r="S639" s="119"/>
      <c r="V639" s="119"/>
      <c r="AB639" s="43"/>
      <c r="AX639" s="26"/>
    </row>
    <row r="640" spans="1:50" s="5" customFormat="1" x14ac:dyDescent="0.25">
      <c r="A640" s="43"/>
      <c r="G640" s="119"/>
      <c r="J640" s="119"/>
      <c r="M640" s="119"/>
      <c r="P640" s="119"/>
      <c r="S640" s="119"/>
      <c r="V640" s="119"/>
      <c r="AB640" s="43"/>
      <c r="AX640" s="26"/>
    </row>
    <row r="641" spans="1:50" s="5" customFormat="1" x14ac:dyDescent="0.25">
      <c r="A641" s="43"/>
      <c r="G641" s="119"/>
      <c r="J641" s="119"/>
      <c r="M641" s="119"/>
      <c r="P641" s="119"/>
      <c r="S641" s="119"/>
      <c r="V641" s="119"/>
      <c r="AB641" s="43"/>
      <c r="AX641" s="26"/>
    </row>
    <row r="642" spans="1:50" s="5" customFormat="1" x14ac:dyDescent="0.25">
      <c r="A642" s="43"/>
      <c r="G642" s="119"/>
      <c r="J642" s="119"/>
      <c r="M642" s="119"/>
      <c r="P642" s="119"/>
      <c r="S642" s="119"/>
      <c r="V642" s="119"/>
      <c r="AB642" s="43"/>
      <c r="AX642" s="26"/>
    </row>
    <row r="643" spans="1:50" s="5" customFormat="1" x14ac:dyDescent="0.25">
      <c r="A643" s="43"/>
      <c r="G643" s="119"/>
      <c r="J643" s="119"/>
      <c r="M643" s="119"/>
      <c r="P643" s="119"/>
      <c r="S643" s="119"/>
      <c r="V643" s="119"/>
      <c r="AB643" s="43"/>
      <c r="AX643" s="26"/>
    </row>
    <row r="644" spans="1:50" s="5" customFormat="1" x14ac:dyDescent="0.25">
      <c r="A644" s="43"/>
      <c r="G644" s="119"/>
      <c r="J644" s="119"/>
      <c r="M644" s="119"/>
      <c r="P644" s="119"/>
      <c r="S644" s="119"/>
      <c r="V644" s="119"/>
      <c r="AB644" s="43"/>
      <c r="AX644" s="26"/>
    </row>
    <row r="645" spans="1:50" s="5" customFormat="1" x14ac:dyDescent="0.25">
      <c r="A645" s="43"/>
      <c r="G645" s="119"/>
      <c r="J645" s="119"/>
      <c r="M645" s="119"/>
      <c r="P645" s="119"/>
      <c r="S645" s="119"/>
      <c r="V645" s="119"/>
      <c r="AB645" s="43"/>
      <c r="AX645" s="26"/>
    </row>
    <row r="646" spans="1:50" s="5" customFormat="1" x14ac:dyDescent="0.25">
      <c r="A646" s="43"/>
      <c r="G646" s="119"/>
      <c r="J646" s="119"/>
      <c r="M646" s="119"/>
      <c r="P646" s="119"/>
      <c r="S646" s="119"/>
      <c r="V646" s="119"/>
      <c r="AB646" s="43"/>
      <c r="AX646" s="26"/>
    </row>
    <row r="647" spans="1:50" s="5" customFormat="1" x14ac:dyDescent="0.25">
      <c r="A647" s="43"/>
      <c r="G647" s="119"/>
      <c r="J647" s="119"/>
      <c r="M647" s="119"/>
      <c r="P647" s="119"/>
      <c r="S647" s="119"/>
      <c r="V647" s="119"/>
      <c r="AB647" s="43"/>
      <c r="AX647" s="26"/>
    </row>
    <row r="648" spans="1:50" s="5" customFormat="1" x14ac:dyDescent="0.25">
      <c r="A648" s="43"/>
      <c r="G648" s="119"/>
      <c r="J648" s="119"/>
      <c r="M648" s="119"/>
      <c r="P648" s="119"/>
      <c r="S648" s="119"/>
      <c r="V648" s="119"/>
      <c r="AB648" s="43"/>
      <c r="AX648" s="26"/>
    </row>
    <row r="649" spans="1:50" s="5" customFormat="1" x14ac:dyDescent="0.25">
      <c r="A649" s="43"/>
      <c r="G649" s="119"/>
      <c r="J649" s="119"/>
      <c r="M649" s="119"/>
      <c r="P649" s="119"/>
      <c r="S649" s="119"/>
      <c r="V649" s="119"/>
      <c r="AB649" s="43"/>
      <c r="AX649" s="26"/>
    </row>
    <row r="650" spans="1:50" s="5" customFormat="1" x14ac:dyDescent="0.25">
      <c r="A650" s="43"/>
      <c r="G650" s="119"/>
      <c r="J650" s="119"/>
      <c r="M650" s="119"/>
      <c r="P650" s="119"/>
      <c r="S650" s="119"/>
      <c r="V650" s="119"/>
      <c r="AB650" s="43"/>
      <c r="AX650" s="26"/>
    </row>
    <row r="651" spans="1:50" s="5" customFormat="1" x14ac:dyDescent="0.25">
      <c r="A651" s="43"/>
      <c r="G651" s="119"/>
      <c r="J651" s="119"/>
      <c r="M651" s="119"/>
      <c r="P651" s="119"/>
      <c r="S651" s="119"/>
      <c r="V651" s="119"/>
      <c r="AB651" s="43"/>
      <c r="AX651" s="26"/>
    </row>
    <row r="652" spans="1:50" s="5" customFormat="1" x14ac:dyDescent="0.25">
      <c r="A652" s="43"/>
      <c r="G652" s="119"/>
      <c r="J652" s="119"/>
      <c r="M652" s="119"/>
      <c r="P652" s="119"/>
      <c r="S652" s="119"/>
      <c r="V652" s="119"/>
      <c r="AB652" s="43"/>
      <c r="AX652" s="26"/>
    </row>
    <row r="653" spans="1:50" s="5" customFormat="1" x14ac:dyDescent="0.25">
      <c r="A653" s="43"/>
      <c r="G653" s="119"/>
      <c r="J653" s="119"/>
      <c r="M653" s="119"/>
      <c r="P653" s="119"/>
      <c r="S653" s="119"/>
      <c r="V653" s="119"/>
      <c r="AB653" s="43"/>
      <c r="AX653" s="26"/>
    </row>
    <row r="654" spans="1:50" s="5" customFormat="1" x14ac:dyDescent="0.25">
      <c r="A654" s="43"/>
      <c r="G654" s="119"/>
      <c r="J654" s="119"/>
      <c r="M654" s="119"/>
      <c r="P654" s="119"/>
      <c r="S654" s="119"/>
      <c r="V654" s="119"/>
      <c r="AB654" s="43"/>
      <c r="AX654" s="26"/>
    </row>
    <row r="655" spans="1:50" s="5" customFormat="1" x14ac:dyDescent="0.25">
      <c r="A655" s="43"/>
      <c r="G655" s="119"/>
      <c r="J655" s="119"/>
      <c r="M655" s="119"/>
      <c r="P655" s="119"/>
      <c r="S655" s="119"/>
      <c r="V655" s="119"/>
      <c r="AB655" s="43"/>
      <c r="AX655" s="26"/>
    </row>
    <row r="656" spans="1:50" s="5" customFormat="1" x14ac:dyDescent="0.25">
      <c r="A656" s="43"/>
      <c r="G656" s="119"/>
      <c r="J656" s="119"/>
      <c r="M656" s="119"/>
      <c r="P656" s="119"/>
      <c r="S656" s="119"/>
      <c r="V656" s="119"/>
      <c r="AB656" s="43"/>
      <c r="AX656" s="26"/>
    </row>
  </sheetData>
  <sheetProtection sheet="1" objects="1" scenarios="1" selectLockedCells="1" selectUnlockedCells="1"/>
  <protectedRanges>
    <protectedRange algorithmName="SHA-512" hashValue="Rtl/etadwr3GJzZHPcn6Zht4X2KWbVdex2//UMBvQwySB3HQLEFDVxANCan6ohge3zrbgu3Db+RiapcRn9VecA==" saltValue="zt0L1E6jN2mS5adAd2TyDg==" spinCount="100000" sqref="A1:XFD1048576" name="Range1"/>
  </protectedRanges>
  <mergeCells count="163">
    <mergeCell ref="C8:W8"/>
    <mergeCell ref="C11:W11"/>
    <mergeCell ref="C14:W14"/>
    <mergeCell ref="C17:W17"/>
    <mergeCell ref="C20:W20"/>
    <mergeCell ref="C23:W23"/>
    <mergeCell ref="AD5:AX5"/>
    <mergeCell ref="AD8:AX8"/>
    <mergeCell ref="AD14:AX14"/>
    <mergeCell ref="AD17:AX17"/>
    <mergeCell ref="AD20:AX20"/>
    <mergeCell ref="Y8:Y10"/>
    <mergeCell ref="Y11:Y13"/>
    <mergeCell ref="Y5:Y7"/>
    <mergeCell ref="Y14:Y16"/>
    <mergeCell ref="Y17:Y19"/>
    <mergeCell ref="Y20:Y22"/>
    <mergeCell ref="Y23:Y25"/>
    <mergeCell ref="X17:X19"/>
    <mergeCell ref="X20:X22"/>
    <mergeCell ref="X23:X25"/>
    <mergeCell ref="AB5:AB7"/>
    <mergeCell ref="Z20:Z22"/>
    <mergeCell ref="Z23:Z25"/>
    <mergeCell ref="C26:W26"/>
    <mergeCell ref="C29:W29"/>
    <mergeCell ref="C32:W32"/>
    <mergeCell ref="C35:W35"/>
    <mergeCell ref="AD26:AX26"/>
    <mergeCell ref="AD29:AX29"/>
    <mergeCell ref="AD32:AX32"/>
    <mergeCell ref="AD35:AX35"/>
    <mergeCell ref="AD38:AX38"/>
    <mergeCell ref="Y26:Y28"/>
    <mergeCell ref="Y29:Y31"/>
    <mergeCell ref="Y32:Y34"/>
    <mergeCell ref="Y35:Y37"/>
    <mergeCell ref="Y38:Y40"/>
    <mergeCell ref="AB29:AB31"/>
    <mergeCell ref="X29:X31"/>
    <mergeCell ref="Z26:Z28"/>
    <mergeCell ref="Z32:Z34"/>
    <mergeCell ref="Z35:Z37"/>
    <mergeCell ref="AD41:AX41"/>
    <mergeCell ref="AD44:AX44"/>
    <mergeCell ref="AZ5:AZ7"/>
    <mergeCell ref="AZ8:AZ10"/>
    <mergeCell ref="AZ11:AZ13"/>
    <mergeCell ref="AZ14:AZ16"/>
    <mergeCell ref="AZ17:AZ19"/>
    <mergeCell ref="AZ20:AZ22"/>
    <mergeCell ref="AZ23:AZ25"/>
    <mergeCell ref="AZ26:AZ28"/>
    <mergeCell ref="AZ29:AZ31"/>
    <mergeCell ref="A29:A31"/>
    <mergeCell ref="A32:A34"/>
    <mergeCell ref="Y41:Y43"/>
    <mergeCell ref="Y44:Y46"/>
    <mergeCell ref="Y47:Y49"/>
    <mergeCell ref="Y50:Y52"/>
    <mergeCell ref="X5:X7"/>
    <mergeCell ref="BA20:BA22"/>
    <mergeCell ref="BA23:BA25"/>
    <mergeCell ref="BA26:BA28"/>
    <mergeCell ref="BA29:BA31"/>
    <mergeCell ref="BA32:BA34"/>
    <mergeCell ref="BA35:BA37"/>
    <mergeCell ref="X32:X34"/>
    <mergeCell ref="X35:X37"/>
    <mergeCell ref="AB32:AB34"/>
    <mergeCell ref="AB35:AB37"/>
    <mergeCell ref="X26:X28"/>
    <mergeCell ref="AZ32:AZ34"/>
    <mergeCell ref="AZ35:AZ37"/>
    <mergeCell ref="AA4:AA52"/>
    <mergeCell ref="E4:Z4"/>
    <mergeCell ref="AF4:AX4"/>
    <mergeCell ref="Z29:Z31"/>
    <mergeCell ref="BA38:BA40"/>
    <mergeCell ref="BA41:BA43"/>
    <mergeCell ref="BA44:BA46"/>
    <mergeCell ref="A50:A52"/>
    <mergeCell ref="A5:A7"/>
    <mergeCell ref="A8:A10"/>
    <mergeCell ref="A11:A13"/>
    <mergeCell ref="A14:A16"/>
    <mergeCell ref="A17:A19"/>
    <mergeCell ref="A20:A22"/>
    <mergeCell ref="A23:A25"/>
    <mergeCell ref="A26:A28"/>
    <mergeCell ref="A44:A46"/>
    <mergeCell ref="A41:A43"/>
    <mergeCell ref="A38:A40"/>
    <mergeCell ref="A35:A37"/>
    <mergeCell ref="X8:X10"/>
    <mergeCell ref="X11:X13"/>
    <mergeCell ref="X14:X16"/>
    <mergeCell ref="AB8:AB10"/>
    <mergeCell ref="AB11:AB13"/>
    <mergeCell ref="AB14:AB16"/>
    <mergeCell ref="AB17:AB19"/>
    <mergeCell ref="A47:A49"/>
    <mergeCell ref="AB23:AB25"/>
    <mergeCell ref="AB20:AB22"/>
    <mergeCell ref="AY26:AY28"/>
    <mergeCell ref="AY29:AY31"/>
    <mergeCell ref="AY32:AY34"/>
    <mergeCell ref="AY35:AY37"/>
    <mergeCell ref="AY5:AY7"/>
    <mergeCell ref="AY8:AY10"/>
    <mergeCell ref="AY11:AY13"/>
    <mergeCell ref="AY14:AY16"/>
    <mergeCell ref="AY17:AY19"/>
    <mergeCell ref="AY20:AY22"/>
    <mergeCell ref="AY23:AY25"/>
    <mergeCell ref="AZ50:AZ52"/>
    <mergeCell ref="Z47:Z49"/>
    <mergeCell ref="Z50:Z52"/>
    <mergeCell ref="AY38:AY40"/>
    <mergeCell ref="AY41:AY43"/>
    <mergeCell ref="AY44:AY46"/>
    <mergeCell ref="AY47:AY49"/>
    <mergeCell ref="A1:BA1"/>
    <mergeCell ref="BB1:BB34"/>
    <mergeCell ref="A2:Z2"/>
    <mergeCell ref="AC2:BA2"/>
    <mergeCell ref="Z5:Z7"/>
    <mergeCell ref="Z8:Z10"/>
    <mergeCell ref="Z11:Z13"/>
    <mergeCell ref="Z14:Z16"/>
    <mergeCell ref="Z17:Z19"/>
    <mergeCell ref="BA5:BA7"/>
    <mergeCell ref="BA8:BA10"/>
    <mergeCell ref="BA11:BA13"/>
    <mergeCell ref="BA14:BA16"/>
    <mergeCell ref="BA17:BA19"/>
    <mergeCell ref="AB41:AB43"/>
    <mergeCell ref="AB44:AB46"/>
    <mergeCell ref="AB26:AB28"/>
    <mergeCell ref="AY50:AY52"/>
    <mergeCell ref="C38:W38"/>
    <mergeCell ref="C41:W41"/>
    <mergeCell ref="C44:W44"/>
    <mergeCell ref="C47:W47"/>
    <mergeCell ref="C50:W50"/>
    <mergeCell ref="AD50:AX50"/>
    <mergeCell ref="BA47:BA49"/>
    <mergeCell ref="BA50:BA52"/>
    <mergeCell ref="AB47:AB49"/>
    <mergeCell ref="AB50:AB52"/>
    <mergeCell ref="X38:X40"/>
    <mergeCell ref="X41:X43"/>
    <mergeCell ref="X44:X46"/>
    <mergeCell ref="X47:X49"/>
    <mergeCell ref="X50:X52"/>
    <mergeCell ref="Z38:Z40"/>
    <mergeCell ref="Z41:Z43"/>
    <mergeCell ref="Z44:Z46"/>
    <mergeCell ref="AB38:AB40"/>
    <mergeCell ref="AZ38:AZ40"/>
    <mergeCell ref="AZ41:AZ43"/>
    <mergeCell ref="AZ44:AZ46"/>
    <mergeCell ref="AZ47:AZ49"/>
  </mergeCells>
  <phoneticPr fontId="2" type="noConversion"/>
  <conditionalFormatting sqref="E18:F19 E30:F31 E33:F34 E36:F37 E39:F40 E42:F43 E45:F46 E48:F49 E51:F52 T6:U7 T51:U52 T48:U49 T45:U46 T42:U43 T39:U40 T36:U37 T33:U34 T30:U31 T27:U28 T24:U25 T21:U22 T18:U19 T15:U16 T12:U13 T9:U10 Q6:R7 Q51:R52 Q48:R49 Q45:R46 Q42:R43 Q39:R40 Q36:R37 Q33:R34 Q30:R31 Q27:R28 Q24:R25 Q21:R22 Q18:R19 Q15:R16 Q12:R13 Q9:R10 N6:O7 N51:O52 N48:O49 N45:O46 N42:O43 N39:O40 N36:O37 N33:O34 N30:O31 N27:O28 N24:O25 N21:O22 N18:O19 N15:O16 N12:O13 N9:O10 K6:L7 K51:L52 K48:L49 K45:L46 K42:L43 K39:L40 K36:L37 K33:L34 K30:L31 K27:L28 K24:L25 K21:L22 K18:L19 K15:L16 K12:L13 K9:L10 H6:I7 H51:I52 H48:I49 H45:I46 H42:I43 H39:I40 H36:I37 H33:I34 H30:I31 H27:I28 H24:I25 H21:I22 H18:I19 H15:I16 H12:I13 H9:I10 E6:F7 E9:F10 E12:F13 E15:F16 E21:F22 E24:F25 E27:F28">
    <cfRule type="cellIs" dxfId="19" priority="15" operator="lessThan">
      <formula>1</formula>
    </cfRule>
  </conditionalFormatting>
  <conditionalFormatting sqref="AF6:AG7 AF9:AG10 AI9:AJ10 AI6:AJ7 AI12:AJ13 AF12:AG13 AF15:AG16 AI15:AJ16 AI18:AJ19 AF18:AG19 AF21:AG22 AI21:AJ22 AI24:AJ25 AF24:AG25 AF27:AG28 AI27:AJ28 AI30:AJ31 AF30:AG31 AF33:AG34 AI33:AJ34 AI36:AJ37 AF36:AG37 AF39:AG40 AI39:AJ40 AI42:AJ43 AF42:AG43 AF45:AG46 AI45:AJ46 AI48:AJ49 AF48:AG49 AF51:AG52 AI51:AJ52 AU51:AV52 AU48:AV49 AU45:AV46 AU42:AV43 AU39:AV40 AU36:AV37 AU33:AV34 AU30:AV31 AU27:AV28 AU24:AV25 AU21:AV22 AU18:AV19 AU15:AV16 AU12:AV13 AU6:AV7 AU9:AV10 AR51:AS52 AR48:AS49 AR45:AS46 AR42:AS43 AR39:AS40 AR36:AS37 AR33:AS34 AR30:AS31 AR27:AS28 AR24:AS25 AR21:AS22 AR18:AS19 AR15:AS16 AR12:AS13 AR6:AS7 AR9:AS10 AO51:AP52 AO48:AP49 AO45:AP46 AO42:AP43 AO39:AP40 AO36:AP37 AO33:AP34 AO30:AP31 AO27:AP28 AO24:AP25 AO21:AP22 AO18:AP19 AO15:AP16 AO12:AP13 AO6:AP7 AO9:AP10 AL51:AM52 AL48:AM49 AL45:AM46 AL42:AM43 AL39:AM40 AL36:AM37 AL33:AM34 AL30:AM31 AL27:AM28 AL24:AM25 AL21:AM22 AL18:AM19 AL15:AM16 AL12:AM13 AL6:AM7 AL9:AM10">
    <cfRule type="cellIs" dxfId="18" priority="11" operator="lessThan">
      <formula>1</formula>
    </cfRule>
  </conditionalFormatting>
  <conditionalFormatting sqref="AX6:AX7 AX42:AX43 AX36:AX37 AX30:AX31 AX24:AX25 AX21:AX22 AX18:AX19 AX12:AX13 AX9:AX10 AX15:AX16 AX27:AX28 AX33:AX34 AX39:AX40 AX45:AX46 AX48:AX49 AX51:AX52">
    <cfRule type="cellIs" dxfId="17" priority="10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H42"/>
  <sheetViews>
    <sheetView zoomScale="70" zoomScaleNormal="70" workbookViewId="0">
      <selection activeCell="AL19" sqref="AL19"/>
    </sheetView>
  </sheetViews>
  <sheetFormatPr defaultColWidth="9.140625" defaultRowHeight="14.25" x14ac:dyDescent="0.2"/>
  <cols>
    <col min="1" max="1" width="3.42578125" style="1" customWidth="1"/>
    <col min="2" max="2" width="7.28515625" style="1" customWidth="1"/>
    <col min="3" max="3" width="32.140625" style="1" bestFit="1" customWidth="1"/>
    <col min="4" max="9" width="8.7109375" style="1" bestFit="1" customWidth="1"/>
    <col min="10" max="10" width="17" style="1" bestFit="1" customWidth="1"/>
    <col min="11" max="11" width="4.7109375" style="1" customWidth="1"/>
    <col min="12" max="12" width="30.28515625" style="1" customWidth="1"/>
    <col min="13" max="16384" width="9.140625" style="1"/>
  </cols>
  <sheetData>
    <row r="1" spans="1:34" ht="64.5" customHeight="1" x14ac:dyDescent="0.2">
      <c r="A1" s="183" t="str">
        <f>' TEAM LINE UP - STAGE ONE'!A1:BA1</f>
        <v>2021 ATBSO &amp; TBAWA EASTER DOUBLES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6"/>
      <c r="O1" s="186"/>
      <c r="P1" s="187"/>
      <c r="Q1" s="74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ht="25.5" customHeight="1" x14ac:dyDescent="0.2">
      <c r="A2" s="194" t="s">
        <v>77</v>
      </c>
      <c r="B2" s="195"/>
      <c r="C2" s="195"/>
      <c r="D2" s="195"/>
      <c r="E2" s="195"/>
      <c r="F2" s="195"/>
      <c r="G2" s="195"/>
      <c r="H2" s="195"/>
      <c r="I2" s="195"/>
      <c r="J2" s="195"/>
      <c r="K2" s="63"/>
      <c r="L2" s="64"/>
      <c r="M2" s="188"/>
      <c r="N2" s="189"/>
      <c r="O2" s="189"/>
      <c r="P2" s="190"/>
      <c r="Q2" s="7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</row>
    <row r="3" spans="1:34" ht="45.75" customHeight="1" x14ac:dyDescent="0.2">
      <c r="A3" s="196"/>
      <c r="B3" s="199" t="s">
        <v>12</v>
      </c>
      <c r="C3" s="199"/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  <c r="I3" s="2" t="s">
        <v>53</v>
      </c>
      <c r="J3" s="8" t="s">
        <v>54</v>
      </c>
      <c r="K3" s="8"/>
      <c r="L3" s="8" t="s">
        <v>82</v>
      </c>
      <c r="M3" s="188"/>
      <c r="N3" s="189"/>
      <c r="O3" s="189"/>
      <c r="P3" s="190"/>
      <c r="Q3" s="7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6"/>
    </row>
    <row r="4" spans="1:34" ht="19.5" customHeight="1" x14ac:dyDescent="0.25">
      <c r="A4" s="197"/>
      <c r="B4" s="69" t="s">
        <v>78</v>
      </c>
      <c r="C4" s="10" t="s">
        <v>55</v>
      </c>
      <c r="D4" s="200"/>
      <c r="E4" s="201"/>
      <c r="F4" s="201"/>
      <c r="G4" s="201"/>
      <c r="H4" s="201"/>
      <c r="I4" s="201"/>
      <c r="J4" s="201"/>
      <c r="K4" s="65"/>
      <c r="L4" s="66"/>
      <c r="M4" s="188"/>
      <c r="N4" s="189"/>
      <c r="O4" s="189"/>
      <c r="P4" s="190"/>
      <c r="Q4" s="177" t="s">
        <v>83</v>
      </c>
      <c r="R4" s="178"/>
      <c r="S4" s="178"/>
      <c r="T4" s="178"/>
      <c r="U4" s="178"/>
      <c r="V4" s="178"/>
      <c r="W4" s="178"/>
      <c r="X4" s="178"/>
      <c r="Y4" s="178"/>
      <c r="Z4" s="178"/>
      <c r="AA4" s="65"/>
      <c r="AB4" s="65"/>
      <c r="AC4" s="65"/>
      <c r="AD4" s="65"/>
      <c r="AE4" s="65"/>
      <c r="AF4" s="65"/>
      <c r="AG4" s="65"/>
      <c r="AH4" s="66"/>
    </row>
    <row r="5" spans="1:34" ht="23.25" customHeight="1" x14ac:dyDescent="0.3">
      <c r="A5" s="197"/>
      <c r="B5" s="70">
        <v>1</v>
      </c>
      <c r="C5" s="71" t="str">
        <f>' TEAM LINE UP - STAGE ONE'!B5</f>
        <v>TEAM NAME TOG</v>
      </c>
      <c r="D5" s="79">
        <f>' TEAM LINE UP - STAGE ONE'!G6+' TEAM LINE UP - STAGE ONE'!G7</f>
        <v>3</v>
      </c>
      <c r="E5" s="79">
        <f>' TEAM LINE UP - STAGE ONE'!J6+' TEAM LINE UP - STAGE ONE'!J7</f>
        <v>4</v>
      </c>
      <c r="F5" s="79">
        <f>' TEAM LINE UP - STAGE ONE'!M6+' TEAM LINE UP - STAGE ONE'!M7</f>
        <v>0</v>
      </c>
      <c r="G5" s="79">
        <f>' TEAM LINE UP - STAGE ONE'!P6+' TEAM LINE UP - STAGE ONE'!P7</f>
        <v>2</v>
      </c>
      <c r="H5" s="79">
        <f>' TEAM LINE UP - STAGE ONE'!S6+' TEAM LINE UP - STAGE ONE'!S7</f>
        <v>2</v>
      </c>
      <c r="I5" s="79">
        <f>' TEAM LINE UP - STAGE ONE'!V6+' TEAM LINE UP - STAGE ONE'!V7</f>
        <v>0</v>
      </c>
      <c r="J5" s="72">
        <f>D5+E5+F5+G5+H5+I5</f>
        <v>11</v>
      </c>
      <c r="K5" s="65"/>
      <c r="L5" s="78">
        <f>RANK(J5,J$5:J$36)</f>
        <v>31</v>
      </c>
      <c r="M5" s="189"/>
      <c r="N5" s="189"/>
      <c r="O5" s="189"/>
      <c r="P5" s="190"/>
      <c r="Q5" s="177"/>
      <c r="R5" s="178"/>
      <c r="S5" s="178"/>
      <c r="T5" s="178"/>
      <c r="U5" s="178"/>
      <c r="V5" s="178"/>
      <c r="W5" s="178"/>
      <c r="X5" s="178"/>
      <c r="Y5" s="178"/>
      <c r="Z5" s="178"/>
      <c r="AA5" s="65"/>
      <c r="AB5" s="65"/>
      <c r="AC5" s="65"/>
      <c r="AD5" s="65"/>
      <c r="AE5" s="65"/>
      <c r="AF5" s="65"/>
      <c r="AG5" s="65"/>
      <c r="AH5" s="66"/>
    </row>
    <row r="6" spans="1:34" ht="23.25" customHeight="1" x14ac:dyDescent="0.3">
      <c r="A6" s="197"/>
      <c r="B6" s="70">
        <v>2</v>
      </c>
      <c r="C6" s="71" t="str">
        <f>' TEAM LINE UP - STAGE ONE'!B8</f>
        <v>TEAM NAME ANARCHY</v>
      </c>
      <c r="D6" s="79">
        <f>' TEAM LINE UP - STAGE ONE'!G9+' TEAM LINE UP - STAGE ONE'!G10</f>
        <v>3</v>
      </c>
      <c r="E6" s="79">
        <f>' TEAM LINE UP - STAGE ONE'!J9+' TEAM LINE UP - STAGE ONE'!J10</f>
        <v>0</v>
      </c>
      <c r="F6" s="79">
        <f>' TEAM LINE UP - STAGE ONE'!M9+' TEAM LINE UP - STAGE ONE'!M10</f>
        <v>2</v>
      </c>
      <c r="G6" s="79">
        <f>' TEAM LINE UP - STAGE ONE'!P9+' TEAM LINE UP - STAGE ONE'!P10</f>
        <v>3</v>
      </c>
      <c r="H6" s="79">
        <f>' TEAM LINE UP - STAGE ONE'!S9+' TEAM LINE UP - STAGE ONE'!S10</f>
        <v>3</v>
      </c>
      <c r="I6" s="79">
        <f>' TEAM LINE UP - STAGE ONE'!V9+' TEAM LINE UP - STAGE ONE'!V10</f>
        <v>5</v>
      </c>
      <c r="J6" s="72">
        <f>D6+E6+F6+G6+H6+I6</f>
        <v>16</v>
      </c>
      <c r="K6" s="65"/>
      <c r="L6" s="78">
        <f t="shared" ref="L6:L36" si="0">RANK(J6,J$5:J$36)</f>
        <v>18</v>
      </c>
      <c r="M6" s="189"/>
      <c r="N6" s="189"/>
      <c r="O6" s="189"/>
      <c r="P6" s="190"/>
      <c r="Q6" s="177"/>
      <c r="R6" s="178"/>
      <c r="S6" s="178"/>
      <c r="T6" s="178"/>
      <c r="U6" s="178"/>
      <c r="V6" s="178"/>
      <c r="W6" s="178"/>
      <c r="X6" s="178"/>
      <c r="Y6" s="178"/>
      <c r="Z6" s="178"/>
      <c r="AA6" s="65"/>
      <c r="AB6" s="65"/>
      <c r="AC6" s="65"/>
      <c r="AD6" s="65"/>
      <c r="AE6" s="65"/>
      <c r="AF6" s="65"/>
      <c r="AG6" s="65"/>
      <c r="AH6" s="66"/>
    </row>
    <row r="7" spans="1:34" ht="23.25" customHeight="1" x14ac:dyDescent="0.3">
      <c r="A7" s="197"/>
      <c r="B7" s="70">
        <v>3</v>
      </c>
      <c r="C7" s="71" t="str">
        <f>' TEAM LINE UP - STAGE ONE'!B11</f>
        <v>TEAM NAME Double Trouble</v>
      </c>
      <c r="D7" s="79">
        <f>' TEAM LINE UP - STAGE ONE'!G12+' TEAM LINE UP - STAGE ONE'!G13</f>
        <v>1</v>
      </c>
      <c r="E7" s="79">
        <f>' TEAM LINE UP - STAGE ONE'!J12+' TEAM LINE UP - STAGE ONE'!J13</f>
        <v>2</v>
      </c>
      <c r="F7" s="79">
        <f>' TEAM LINE UP - STAGE ONE'!M12+' TEAM LINE UP - STAGE ONE'!M13</f>
        <v>2</v>
      </c>
      <c r="G7" s="79">
        <f>' TEAM LINE UP - STAGE ONE'!P12+' TEAM LINE UP - STAGE ONE'!P13</f>
        <v>2</v>
      </c>
      <c r="H7" s="79">
        <f>' TEAM LINE UP - STAGE ONE'!S12+' TEAM LINE UP - STAGE ONE'!S13</f>
        <v>1</v>
      </c>
      <c r="I7" s="79">
        <f>' TEAM LINE UP - STAGE ONE'!V12+' TEAM LINE UP - STAGE ONE'!V13</f>
        <v>4</v>
      </c>
      <c r="J7" s="72">
        <f>D7+E7+F7+G7+H7+I7</f>
        <v>12</v>
      </c>
      <c r="K7" s="65"/>
      <c r="L7" s="78">
        <f t="shared" si="0"/>
        <v>29</v>
      </c>
      <c r="M7" s="189"/>
      <c r="N7" s="189"/>
      <c r="O7" s="189"/>
      <c r="P7" s="190"/>
      <c r="Q7" s="177"/>
      <c r="R7" s="178"/>
      <c r="S7" s="178"/>
      <c r="T7" s="178"/>
      <c r="U7" s="178"/>
      <c r="V7" s="178"/>
      <c r="W7" s="178"/>
      <c r="X7" s="178"/>
      <c r="Y7" s="178"/>
      <c r="Z7" s="178"/>
      <c r="AA7" s="65"/>
      <c r="AB7" s="65"/>
      <c r="AC7" s="65"/>
      <c r="AD7" s="65"/>
      <c r="AE7" s="65"/>
      <c r="AF7" s="65"/>
      <c r="AG7" s="65"/>
      <c r="AH7" s="66"/>
    </row>
    <row r="8" spans="1:34" ht="23.25" customHeight="1" x14ac:dyDescent="0.3">
      <c r="A8" s="197"/>
      <c r="B8" s="70">
        <v>4</v>
      </c>
      <c r="C8" s="71" t="str">
        <f>' TEAM LINE UP - STAGE ONE'!B14</f>
        <v>TEAM NAME Split Ends</v>
      </c>
      <c r="D8" s="79">
        <f>' TEAM LINE UP - STAGE ONE'!G15+' TEAM LINE UP - STAGE ONE'!G16</f>
        <v>5</v>
      </c>
      <c r="E8" s="79">
        <f>' TEAM LINE UP - STAGE ONE'!J15+' TEAM LINE UP - STAGE ONE'!J16</f>
        <v>3</v>
      </c>
      <c r="F8" s="79">
        <f>' TEAM LINE UP - STAGE ONE'!M15+' TEAM LINE UP - STAGE ONE'!M16</f>
        <v>4</v>
      </c>
      <c r="G8" s="79">
        <f>' TEAM LINE UP - STAGE ONE'!P15+' TEAM LINE UP - STAGE ONE'!P16</f>
        <v>3</v>
      </c>
      <c r="H8" s="79">
        <f>' TEAM LINE UP - STAGE ONE'!S15+' TEAM LINE UP - STAGE ONE'!S16</f>
        <v>4</v>
      </c>
      <c r="I8" s="79">
        <f>' TEAM LINE UP - STAGE ONE'!V15+' TEAM LINE UP - STAGE ONE'!V16</f>
        <v>6</v>
      </c>
      <c r="J8" s="72">
        <f>D8+E8+F8+G8+H8+I8</f>
        <v>25</v>
      </c>
      <c r="K8" s="65"/>
      <c r="L8" s="78">
        <f t="shared" si="0"/>
        <v>3</v>
      </c>
      <c r="M8" s="189"/>
      <c r="N8" s="189"/>
      <c r="O8" s="189"/>
      <c r="P8" s="190"/>
      <c r="Q8" s="177"/>
      <c r="R8" s="178"/>
      <c r="S8" s="178"/>
      <c r="T8" s="178"/>
      <c r="U8" s="178"/>
      <c r="V8" s="178"/>
      <c r="W8" s="178"/>
      <c r="X8" s="178"/>
      <c r="Y8" s="178"/>
      <c r="Z8" s="178"/>
      <c r="AA8" s="65"/>
      <c r="AB8" s="65"/>
      <c r="AC8" s="65"/>
      <c r="AD8" s="65"/>
      <c r="AE8" s="65"/>
      <c r="AF8" s="65"/>
      <c r="AG8" s="65"/>
      <c r="AH8" s="66"/>
    </row>
    <row r="9" spans="1:34" ht="23.25" customHeight="1" x14ac:dyDescent="0.3">
      <c r="A9" s="197"/>
      <c r="B9" s="70">
        <v>5</v>
      </c>
      <c r="C9" s="71" t="str">
        <f>' TEAM LINE UP - STAGE ONE'!B17</f>
        <v>TEAM NAME Wesley Bassett</v>
      </c>
      <c r="D9" s="79">
        <f>' TEAM LINE UP - STAGE ONE'!G18+' TEAM LINE UP - STAGE ONE'!G19</f>
        <v>5</v>
      </c>
      <c r="E9" s="79">
        <f>' TEAM LINE UP - STAGE ONE'!J18+' TEAM LINE UP - STAGE ONE'!J19</f>
        <v>6</v>
      </c>
      <c r="F9" s="79">
        <f>' TEAM LINE UP - STAGE ONE'!M18+' TEAM LINE UP - STAGE ONE'!M19</f>
        <v>3.5</v>
      </c>
      <c r="G9" s="79">
        <f>' TEAM LINE UP - STAGE ONE'!P18+' TEAM LINE UP - STAGE ONE'!P19</f>
        <v>3</v>
      </c>
      <c r="H9" s="79">
        <f>' TEAM LINE UP - STAGE ONE'!S18+' TEAM LINE UP - STAGE ONE'!S19</f>
        <v>6</v>
      </c>
      <c r="I9" s="79">
        <f>' TEAM LINE UP - STAGE ONE'!V18+' TEAM LINE UP - STAGE ONE'!V19</f>
        <v>3</v>
      </c>
      <c r="J9" s="72">
        <f>D9+E9+F9+G9+H9+I9</f>
        <v>26.5</v>
      </c>
      <c r="K9" s="65"/>
      <c r="L9" s="78">
        <f t="shared" si="0"/>
        <v>2</v>
      </c>
      <c r="M9" s="189"/>
      <c r="N9" s="189"/>
      <c r="O9" s="189"/>
      <c r="P9" s="190"/>
      <c r="Q9" s="177"/>
      <c r="R9" s="178"/>
      <c r="S9" s="178"/>
      <c r="T9" s="178"/>
      <c r="U9" s="178"/>
      <c r="V9" s="178"/>
      <c r="W9" s="178"/>
      <c r="X9" s="178"/>
      <c r="Y9" s="178"/>
      <c r="Z9" s="178"/>
      <c r="AA9" s="65"/>
      <c r="AB9" s="65"/>
      <c r="AC9" s="65"/>
      <c r="AD9" s="65"/>
      <c r="AE9" s="65"/>
      <c r="AF9" s="65"/>
      <c r="AG9" s="65"/>
      <c r="AH9" s="66"/>
    </row>
    <row r="10" spans="1:34" ht="23.25" customHeight="1" x14ac:dyDescent="0.3">
      <c r="A10" s="197"/>
      <c r="B10" s="70">
        <v>6</v>
      </c>
      <c r="C10" s="71" t="str">
        <f>' TEAM LINE UP - STAGE ONE'!B20</f>
        <v>TEAM NAME Double Trouble</v>
      </c>
      <c r="D10" s="79">
        <f>' TEAM LINE UP - STAGE ONE'!G21+' TEAM LINE UP - STAGE ONE'!G22</f>
        <v>1</v>
      </c>
      <c r="E10" s="79">
        <f>' TEAM LINE UP - STAGE ONE'!J21+' TEAM LINE UP - STAGE ONE'!J22</f>
        <v>6</v>
      </c>
      <c r="F10" s="79">
        <f>' TEAM LINE UP - STAGE ONE'!M21+' TEAM LINE UP - STAGE ONE'!M22</f>
        <v>2</v>
      </c>
      <c r="G10" s="79">
        <f>' TEAM LINE UP - STAGE ONE'!P21+' TEAM LINE UP - STAGE ONE'!P22</f>
        <v>6</v>
      </c>
      <c r="H10" s="79">
        <f>' TEAM LINE UP - STAGE ONE'!S21+' TEAM LINE UP - STAGE ONE'!S22</f>
        <v>5</v>
      </c>
      <c r="I10" s="79">
        <f>' TEAM LINE UP - STAGE ONE'!V21+' TEAM LINE UP - STAGE ONE'!V22</f>
        <v>2</v>
      </c>
      <c r="J10" s="72">
        <f t="shared" ref="J10:J36" si="1">D10+E10+F10+G10+H10+I10</f>
        <v>22</v>
      </c>
      <c r="K10" s="65"/>
      <c r="L10" s="78">
        <f t="shared" si="0"/>
        <v>6</v>
      </c>
      <c r="M10" s="189"/>
      <c r="N10" s="189"/>
      <c r="O10" s="189"/>
      <c r="P10" s="190"/>
      <c r="Q10" s="177"/>
      <c r="R10" s="178"/>
      <c r="S10" s="178"/>
      <c r="T10" s="178"/>
      <c r="U10" s="178"/>
      <c r="V10" s="178"/>
      <c r="W10" s="178"/>
      <c r="X10" s="178"/>
      <c r="Y10" s="178"/>
      <c r="Z10" s="178"/>
      <c r="AA10" s="65"/>
      <c r="AB10" s="65"/>
      <c r="AC10" s="65"/>
      <c r="AD10" s="65"/>
      <c r="AE10" s="65"/>
      <c r="AF10" s="65"/>
      <c r="AG10" s="65"/>
      <c r="AH10" s="66"/>
    </row>
    <row r="11" spans="1:34" ht="23.25" customHeight="1" x14ac:dyDescent="0.3">
      <c r="A11" s="197"/>
      <c r="B11" s="70">
        <v>7</v>
      </c>
      <c r="C11" s="71" t="str">
        <f>' TEAM LINE UP - STAGE ONE'!B23</f>
        <v>TEAM NAME Not Sure</v>
      </c>
      <c r="D11" s="79">
        <f>' TEAM LINE UP - STAGE ONE'!G24+' TEAM LINE UP - STAGE ONE'!G25</f>
        <v>3</v>
      </c>
      <c r="E11" s="79">
        <f>' TEAM LINE UP - STAGE ONE'!J24+' TEAM LINE UP - STAGE ONE'!J25</f>
        <v>3</v>
      </c>
      <c r="F11" s="79">
        <f>' TEAM LINE UP - STAGE ONE'!M24+' TEAM LINE UP - STAGE ONE'!M25</f>
        <v>3</v>
      </c>
      <c r="G11" s="79">
        <f>' TEAM LINE UP - STAGE ONE'!P24+' TEAM LINE UP - STAGE ONE'!P25</f>
        <v>1</v>
      </c>
      <c r="H11" s="79">
        <f>' TEAM LINE UP - STAGE ONE'!S24+' TEAM LINE UP - STAGE ONE'!S25</f>
        <v>5</v>
      </c>
      <c r="I11" s="79">
        <f>' TEAM LINE UP - STAGE ONE'!V24+' TEAM LINE UP - STAGE ONE'!V25</f>
        <v>3</v>
      </c>
      <c r="J11" s="72">
        <f t="shared" si="1"/>
        <v>18</v>
      </c>
      <c r="K11" s="65"/>
      <c r="L11" s="78">
        <f t="shared" si="0"/>
        <v>16</v>
      </c>
      <c r="M11" s="189"/>
      <c r="N11" s="189"/>
      <c r="O11" s="189"/>
      <c r="P11" s="190"/>
      <c r="Q11" s="177"/>
      <c r="R11" s="178"/>
      <c r="S11" s="178"/>
      <c r="T11" s="178"/>
      <c r="U11" s="178"/>
      <c r="V11" s="178"/>
      <c r="W11" s="178"/>
      <c r="X11" s="178"/>
      <c r="Y11" s="178"/>
      <c r="Z11" s="178"/>
      <c r="AA11" s="65"/>
      <c r="AB11" s="65"/>
      <c r="AC11" s="65"/>
      <c r="AD11" s="65"/>
      <c r="AE11" s="65"/>
      <c r="AF11" s="65"/>
      <c r="AG11" s="65"/>
      <c r="AH11" s="66"/>
    </row>
    <row r="12" spans="1:34" ht="23.25" customHeight="1" x14ac:dyDescent="0.3">
      <c r="A12" s="197"/>
      <c r="B12" s="70">
        <v>8</v>
      </c>
      <c r="C12" s="71" t="str">
        <f>' TEAM LINE UP - STAGE ONE'!B26</f>
        <v>TEAM NAME Wutiisthis</v>
      </c>
      <c r="D12" s="79">
        <f>' TEAM LINE UP - STAGE ONE'!G27+' TEAM LINE UP - STAGE ONE'!G28</f>
        <v>3</v>
      </c>
      <c r="E12" s="79">
        <f>' TEAM LINE UP - STAGE ONE'!J27+' TEAM LINE UP - STAGE ONE'!J28</f>
        <v>3.5</v>
      </c>
      <c r="F12" s="79">
        <f>' TEAM LINE UP - STAGE ONE'!M27+' TEAM LINE UP - STAGE ONE'!M28</f>
        <v>1</v>
      </c>
      <c r="G12" s="79">
        <f>' TEAM LINE UP - STAGE ONE'!P27+' TEAM LINE UP - STAGE ONE'!P28</f>
        <v>5</v>
      </c>
      <c r="H12" s="79">
        <f>' TEAM LINE UP - STAGE ONE'!S27+' TEAM LINE UP - STAGE ONE'!S28</f>
        <v>4</v>
      </c>
      <c r="I12" s="79">
        <f>' TEAM LINE UP - STAGE ONE'!V27+' TEAM LINE UP - STAGE ONE'!V28</f>
        <v>3</v>
      </c>
      <c r="J12" s="72">
        <f t="shared" si="1"/>
        <v>19.5</v>
      </c>
      <c r="K12" s="65"/>
      <c r="L12" s="78">
        <f t="shared" si="0"/>
        <v>12</v>
      </c>
      <c r="M12" s="189"/>
      <c r="N12" s="189"/>
      <c r="O12" s="189"/>
      <c r="P12" s="190"/>
      <c r="Q12" s="177"/>
      <c r="R12" s="178"/>
      <c r="S12" s="178"/>
      <c r="T12" s="178"/>
      <c r="U12" s="178"/>
      <c r="V12" s="178"/>
      <c r="W12" s="178"/>
      <c r="X12" s="178"/>
      <c r="Y12" s="178"/>
      <c r="Z12" s="178"/>
      <c r="AA12" s="65"/>
      <c r="AB12" s="65"/>
      <c r="AC12" s="65"/>
      <c r="AD12" s="65"/>
      <c r="AE12" s="65"/>
      <c r="AF12" s="65"/>
      <c r="AG12" s="65"/>
      <c r="AH12" s="66"/>
    </row>
    <row r="13" spans="1:34" ht="23.25" customHeight="1" x14ac:dyDescent="0.3">
      <c r="A13" s="197"/>
      <c r="B13" s="70">
        <v>9</v>
      </c>
      <c r="C13" s="71" t="str">
        <f>' TEAM LINE UP - STAGE ONE'!B29</f>
        <v>TEAM NAME Dan and Jess</v>
      </c>
      <c r="D13" s="79">
        <f>' TEAM LINE UP - STAGE ONE'!G30+' TEAM LINE UP - STAGE ONE'!G31</f>
        <v>1</v>
      </c>
      <c r="E13" s="79">
        <f>' TEAM LINE UP - STAGE ONE'!J30+' TEAM LINE UP - STAGE ONE'!J31</f>
        <v>0</v>
      </c>
      <c r="F13" s="79">
        <f>' TEAM LINE UP - STAGE ONE'!M30+' TEAM LINE UP - STAGE ONE'!M31</f>
        <v>4</v>
      </c>
      <c r="G13" s="79">
        <f>' TEAM LINE UP - STAGE ONE'!P30+' TEAM LINE UP - STAGE ONE'!P31</f>
        <v>2</v>
      </c>
      <c r="H13" s="79">
        <f>' TEAM LINE UP - STAGE ONE'!S30+' TEAM LINE UP - STAGE ONE'!S31</f>
        <v>4</v>
      </c>
      <c r="I13" s="79">
        <f>' TEAM LINE UP - STAGE ONE'!V30+' TEAM LINE UP - STAGE ONE'!V31</f>
        <v>2</v>
      </c>
      <c r="J13" s="72">
        <f t="shared" si="1"/>
        <v>13</v>
      </c>
      <c r="K13" s="65"/>
      <c r="L13" s="78">
        <f t="shared" si="0"/>
        <v>27</v>
      </c>
      <c r="M13" s="188"/>
      <c r="N13" s="189"/>
      <c r="O13" s="189"/>
      <c r="P13" s="190"/>
      <c r="Q13" s="177"/>
      <c r="R13" s="178"/>
      <c r="S13" s="178"/>
      <c r="T13" s="178"/>
      <c r="U13" s="178"/>
      <c r="V13" s="178"/>
      <c r="W13" s="178"/>
      <c r="X13" s="178"/>
      <c r="Y13" s="178"/>
      <c r="Z13" s="178"/>
      <c r="AA13" s="65"/>
      <c r="AB13" s="65"/>
      <c r="AC13" s="65"/>
      <c r="AD13" s="65"/>
      <c r="AE13" s="65"/>
      <c r="AF13" s="65"/>
      <c r="AG13" s="65"/>
      <c r="AH13" s="66"/>
    </row>
    <row r="14" spans="1:34" ht="23.25" customHeight="1" x14ac:dyDescent="0.3">
      <c r="A14" s="197"/>
      <c r="B14" s="70">
        <v>10</v>
      </c>
      <c r="C14" s="71" t="str">
        <f>' TEAM LINE UP - STAGE ONE'!B32</f>
        <v>TEAM NAME Vince &amp; Lisa</v>
      </c>
      <c r="D14" s="79">
        <f>' TEAM LINE UP - STAGE ONE'!G33+' TEAM LINE UP - STAGE ONE'!G34</f>
        <v>5</v>
      </c>
      <c r="E14" s="79">
        <f>' TEAM LINE UP - STAGE ONE'!J33+' TEAM LINE UP - STAGE ONE'!J34</f>
        <v>4</v>
      </c>
      <c r="F14" s="79">
        <f>' TEAM LINE UP - STAGE ONE'!M33+' TEAM LINE UP - STAGE ONE'!M34</f>
        <v>2</v>
      </c>
      <c r="G14" s="79">
        <f>' TEAM LINE UP - STAGE ONE'!P33+' TEAM LINE UP - STAGE ONE'!P34</f>
        <v>3</v>
      </c>
      <c r="H14" s="79">
        <f>' TEAM LINE UP - STAGE ONE'!S33+' TEAM LINE UP - STAGE ONE'!S34</f>
        <v>5</v>
      </c>
      <c r="I14" s="79">
        <f>' TEAM LINE UP - STAGE ONE'!V33+' TEAM LINE UP - STAGE ONE'!V34</f>
        <v>3</v>
      </c>
      <c r="J14" s="72">
        <f t="shared" si="1"/>
        <v>22</v>
      </c>
      <c r="K14" s="65"/>
      <c r="L14" s="78">
        <f t="shared" si="0"/>
        <v>6</v>
      </c>
      <c r="M14" s="188"/>
      <c r="N14" s="189"/>
      <c r="O14" s="189"/>
      <c r="P14" s="190"/>
      <c r="Q14" s="177"/>
      <c r="R14" s="178"/>
      <c r="S14" s="178"/>
      <c r="T14" s="178"/>
      <c r="U14" s="178"/>
      <c r="V14" s="178"/>
      <c r="W14" s="178"/>
      <c r="X14" s="178"/>
      <c r="Y14" s="178"/>
      <c r="Z14" s="178"/>
      <c r="AA14" s="65"/>
      <c r="AB14" s="65"/>
      <c r="AC14" s="65"/>
      <c r="AD14" s="65"/>
      <c r="AE14" s="65"/>
      <c r="AF14" s="65"/>
      <c r="AG14" s="65"/>
      <c r="AH14" s="66"/>
    </row>
    <row r="15" spans="1:34" ht="23.25" customHeight="1" x14ac:dyDescent="0.3">
      <c r="A15" s="197"/>
      <c r="B15" s="70">
        <v>11</v>
      </c>
      <c r="C15" s="71" t="str">
        <f>' TEAM LINE UP - STAGE ONE'!B35</f>
        <v>TEAM NAME The Youngsters</v>
      </c>
      <c r="D15" s="79">
        <f>' TEAM LINE UP - STAGE ONE'!G36+' TEAM LINE UP - STAGE ONE'!G37</f>
        <v>2</v>
      </c>
      <c r="E15" s="79">
        <f>' TEAM LINE UP - STAGE ONE'!J36+' TEAM LINE UP - STAGE ONE'!J37</f>
        <v>2.5</v>
      </c>
      <c r="F15" s="79">
        <f>' TEAM LINE UP - STAGE ONE'!M36+' TEAM LINE UP - STAGE ONE'!M37</f>
        <v>2</v>
      </c>
      <c r="G15" s="79">
        <f>' TEAM LINE UP - STAGE ONE'!P36+' TEAM LINE UP - STAGE ONE'!P37</f>
        <v>2</v>
      </c>
      <c r="H15" s="79">
        <f>' TEAM LINE UP - STAGE ONE'!S36+' TEAM LINE UP - STAGE ONE'!S37</f>
        <v>3</v>
      </c>
      <c r="I15" s="79">
        <f>' TEAM LINE UP - STAGE ONE'!V36+' TEAM LINE UP - STAGE ONE'!V37</f>
        <v>4</v>
      </c>
      <c r="J15" s="72">
        <f t="shared" si="1"/>
        <v>15.5</v>
      </c>
      <c r="K15" s="65"/>
      <c r="L15" s="78">
        <f t="shared" si="0"/>
        <v>21</v>
      </c>
      <c r="M15" s="188"/>
      <c r="N15" s="189"/>
      <c r="O15" s="189"/>
      <c r="P15" s="190"/>
      <c r="Q15" s="177"/>
      <c r="R15" s="178"/>
      <c r="S15" s="178"/>
      <c r="T15" s="178"/>
      <c r="U15" s="178"/>
      <c r="V15" s="178"/>
      <c r="W15" s="178"/>
      <c r="X15" s="178"/>
      <c r="Y15" s="178"/>
      <c r="Z15" s="178"/>
      <c r="AA15" s="65"/>
      <c r="AB15" s="65"/>
      <c r="AC15" s="65"/>
      <c r="AD15" s="65"/>
      <c r="AE15" s="65"/>
      <c r="AF15" s="65"/>
      <c r="AG15" s="65"/>
      <c r="AH15" s="66"/>
    </row>
    <row r="16" spans="1:34" ht="23.25" customHeight="1" x14ac:dyDescent="0.3">
      <c r="A16" s="197"/>
      <c r="B16" s="70">
        <v>12</v>
      </c>
      <c r="C16" s="71" t="str">
        <f>' TEAM LINE UP - STAGE ONE'!B38</f>
        <v>TEAM NAME The Armentis</v>
      </c>
      <c r="D16" s="79">
        <f>' TEAM LINE UP - STAGE ONE'!G39+' TEAM LINE UP - STAGE ONE'!G40</f>
        <v>4</v>
      </c>
      <c r="E16" s="79">
        <f>' TEAM LINE UP - STAGE ONE'!J39+' TEAM LINE UP - STAGE ONE'!J40</f>
        <v>3</v>
      </c>
      <c r="F16" s="79">
        <f>' TEAM LINE UP - STAGE ONE'!M39+' TEAM LINE UP - STAGE ONE'!M40</f>
        <v>3</v>
      </c>
      <c r="G16" s="79">
        <f>' TEAM LINE UP - STAGE ONE'!P39+' TEAM LINE UP - STAGE ONE'!P40</f>
        <v>4</v>
      </c>
      <c r="H16" s="79">
        <f>' TEAM LINE UP - STAGE ONE'!S39+' TEAM LINE UP - STAGE ONE'!S40</f>
        <v>0</v>
      </c>
      <c r="I16" s="79">
        <f>' TEAM LINE UP - STAGE ONE'!V39+' TEAM LINE UP - STAGE ONE'!V40</f>
        <v>4</v>
      </c>
      <c r="J16" s="72">
        <f t="shared" si="1"/>
        <v>18</v>
      </c>
      <c r="K16" s="65"/>
      <c r="L16" s="78">
        <f t="shared" si="0"/>
        <v>16</v>
      </c>
      <c r="M16" s="188"/>
      <c r="N16" s="189"/>
      <c r="O16" s="189"/>
      <c r="P16" s="190"/>
      <c r="Q16" s="177"/>
      <c r="R16" s="178"/>
      <c r="S16" s="178"/>
      <c r="T16" s="178"/>
      <c r="U16" s="178"/>
      <c r="V16" s="178"/>
      <c r="W16" s="178"/>
      <c r="X16" s="178"/>
      <c r="Y16" s="178"/>
      <c r="Z16" s="178"/>
      <c r="AA16" s="65"/>
      <c r="AB16" s="65"/>
      <c r="AC16" s="65"/>
      <c r="AD16" s="65"/>
      <c r="AE16" s="65"/>
      <c r="AF16" s="65"/>
      <c r="AG16" s="65"/>
      <c r="AH16" s="66"/>
    </row>
    <row r="17" spans="1:34" ht="23.25" customHeight="1" x14ac:dyDescent="0.3">
      <c r="A17" s="197"/>
      <c r="B17" s="70">
        <v>13</v>
      </c>
      <c r="C17" s="13" t="str">
        <f>' TEAM LINE UP - STAGE ONE'!B41</f>
        <v>TEAM NAME Unkown</v>
      </c>
      <c r="D17" s="79">
        <f>' TEAM LINE UP - STAGE ONE'!G42+' TEAM LINE UP - STAGE ONE'!G43</f>
        <v>0</v>
      </c>
      <c r="E17" s="79">
        <f>' TEAM LINE UP - STAGE ONE'!J42+' TEAM LINE UP - STAGE ONE'!J43</f>
        <v>2</v>
      </c>
      <c r="F17" s="79">
        <f>' TEAM LINE UP - STAGE ONE'!M42+' TEAM LINE UP - STAGE ONE'!M43</f>
        <v>4</v>
      </c>
      <c r="G17" s="79">
        <f>' TEAM LINE UP - STAGE ONE'!P42+' TEAM LINE UP - STAGE ONE'!P43</f>
        <v>3</v>
      </c>
      <c r="H17" s="79">
        <f>' TEAM LINE UP - STAGE ONE'!S42+' TEAM LINE UP - STAGE ONE'!S43</f>
        <v>5</v>
      </c>
      <c r="I17" s="79">
        <f>' TEAM LINE UP - STAGE ONE'!V42+' TEAM LINE UP - STAGE ONE'!V43</f>
        <v>5</v>
      </c>
      <c r="J17" s="72">
        <f t="shared" si="1"/>
        <v>19</v>
      </c>
      <c r="K17" s="65"/>
      <c r="L17" s="78">
        <f t="shared" si="0"/>
        <v>14</v>
      </c>
      <c r="M17" s="188"/>
      <c r="N17" s="189"/>
      <c r="O17" s="189"/>
      <c r="P17" s="190"/>
      <c r="Q17" s="177"/>
      <c r="R17" s="178"/>
      <c r="S17" s="178"/>
      <c r="T17" s="178"/>
      <c r="U17" s="178"/>
      <c r="V17" s="178"/>
      <c r="W17" s="178"/>
      <c r="X17" s="178"/>
      <c r="Y17" s="178"/>
      <c r="Z17" s="178"/>
      <c r="AA17" s="65"/>
      <c r="AB17" s="65"/>
      <c r="AC17" s="65"/>
      <c r="AD17" s="65"/>
      <c r="AE17" s="65"/>
      <c r="AF17" s="65"/>
      <c r="AG17" s="65"/>
      <c r="AH17" s="66"/>
    </row>
    <row r="18" spans="1:34" ht="23.25" customHeight="1" x14ac:dyDescent="0.3">
      <c r="A18" s="197"/>
      <c r="B18" s="70">
        <v>14</v>
      </c>
      <c r="C18" s="13" t="str">
        <f>' TEAM LINE UP - STAGE ONE'!B44</f>
        <v>TEAM NAME: Lefty and Righty</v>
      </c>
      <c r="D18" s="79">
        <f>' TEAM LINE UP - STAGE ONE'!G45+' TEAM LINE UP - STAGE ONE'!G46</f>
        <v>6</v>
      </c>
      <c r="E18" s="79">
        <f>' TEAM LINE UP - STAGE ONE'!J45+' TEAM LINE UP - STAGE ONE'!J46</f>
        <v>1</v>
      </c>
      <c r="F18" s="79">
        <f>' TEAM LINE UP - STAGE ONE'!M45+' TEAM LINE UP - STAGE ONE'!M46</f>
        <v>2</v>
      </c>
      <c r="G18" s="79">
        <f>' TEAM LINE UP - STAGE ONE'!P45+' TEAM LINE UP - STAGE ONE'!P46</f>
        <v>4</v>
      </c>
      <c r="H18" s="79">
        <f>' TEAM LINE UP - STAGE ONE'!S45+' TEAM LINE UP - STAGE ONE'!S46</f>
        <v>1</v>
      </c>
      <c r="I18" s="79">
        <f>' TEAM LINE UP - STAGE ONE'!V45+' TEAM LINE UP - STAGE ONE'!V46</f>
        <v>2</v>
      </c>
      <c r="J18" s="72">
        <f t="shared" si="1"/>
        <v>16</v>
      </c>
      <c r="K18" s="65"/>
      <c r="L18" s="78">
        <f t="shared" si="0"/>
        <v>18</v>
      </c>
      <c r="M18" s="188"/>
      <c r="N18" s="189"/>
      <c r="O18" s="189"/>
      <c r="P18" s="190"/>
      <c r="Q18" s="177"/>
      <c r="R18" s="178"/>
      <c r="S18" s="178"/>
      <c r="T18" s="178"/>
      <c r="U18" s="178"/>
      <c r="V18" s="178"/>
      <c r="W18" s="178"/>
      <c r="X18" s="178"/>
      <c r="Y18" s="178"/>
      <c r="Z18" s="178"/>
      <c r="AA18" s="65"/>
      <c r="AB18" s="65"/>
      <c r="AC18" s="65"/>
      <c r="AD18" s="65"/>
      <c r="AE18" s="65"/>
      <c r="AF18" s="65"/>
      <c r="AG18" s="65"/>
      <c r="AH18" s="66"/>
    </row>
    <row r="19" spans="1:34" ht="23.25" customHeight="1" x14ac:dyDescent="0.3">
      <c r="A19" s="197"/>
      <c r="B19" s="70">
        <v>15</v>
      </c>
      <c r="C19" s="13" t="str">
        <f>' TEAM LINE UP - STAGE ONE'!B47</f>
        <v>TEAM NAME Teletubbies</v>
      </c>
      <c r="D19" s="79">
        <f>' TEAM LINE UP - STAGE ONE'!G48+' TEAM LINE UP - STAGE ONE'!G49</f>
        <v>6</v>
      </c>
      <c r="E19" s="79">
        <f>' TEAM LINE UP - STAGE ONE'!J48+' TEAM LINE UP - STAGE ONE'!J49</f>
        <v>3</v>
      </c>
      <c r="F19" s="79">
        <f>' TEAM LINE UP - STAGE ONE'!M48+' TEAM LINE UP - STAGE ONE'!M49</f>
        <v>5</v>
      </c>
      <c r="G19" s="79">
        <f>' TEAM LINE UP - STAGE ONE'!P48+' TEAM LINE UP - STAGE ONE'!P49</f>
        <v>3</v>
      </c>
      <c r="H19" s="79">
        <f>' TEAM LINE UP - STAGE ONE'!S48+' TEAM LINE UP - STAGE ONE'!S49</f>
        <v>2</v>
      </c>
      <c r="I19" s="79">
        <f>' TEAM LINE UP - STAGE ONE'!V48+' TEAM LINE UP - STAGE ONE'!V49</f>
        <v>3</v>
      </c>
      <c r="J19" s="72">
        <f t="shared" si="1"/>
        <v>22</v>
      </c>
      <c r="K19" s="65"/>
      <c r="L19" s="78">
        <f t="shared" si="0"/>
        <v>6</v>
      </c>
      <c r="M19" s="188"/>
      <c r="N19" s="189"/>
      <c r="O19" s="189"/>
      <c r="P19" s="190"/>
      <c r="Q19" s="177"/>
      <c r="R19" s="178"/>
      <c r="S19" s="178"/>
      <c r="T19" s="178"/>
      <c r="U19" s="178"/>
      <c r="V19" s="178"/>
      <c r="W19" s="178"/>
      <c r="X19" s="178"/>
      <c r="Y19" s="178"/>
      <c r="Z19" s="178"/>
      <c r="AA19" s="65"/>
      <c r="AB19" s="65"/>
      <c r="AC19" s="65"/>
      <c r="AD19" s="65"/>
      <c r="AE19" s="65"/>
      <c r="AF19" s="65"/>
      <c r="AG19" s="65"/>
      <c r="AH19" s="66"/>
    </row>
    <row r="20" spans="1:34" ht="23.25" customHeight="1" x14ac:dyDescent="0.3">
      <c r="A20" s="197"/>
      <c r="B20" s="70">
        <v>16</v>
      </c>
      <c r="C20" s="13" t="str">
        <f>' TEAM LINE UP - STAGE ONE'!B50</f>
        <v>TEAM NAME BLT minus the L</v>
      </c>
      <c r="D20" s="79">
        <f>' TEAM LINE UP - STAGE ONE'!G51+' TEAM LINE UP - STAGE ONE'!G52</f>
        <v>0</v>
      </c>
      <c r="E20" s="79">
        <f>' TEAM LINE UP - STAGE ONE'!J51+' TEAM LINE UP - STAGE ONE'!J52</f>
        <v>3</v>
      </c>
      <c r="F20" s="79">
        <f>' TEAM LINE UP - STAGE ONE'!M51+' TEAM LINE UP - STAGE ONE'!M52</f>
        <v>6</v>
      </c>
      <c r="G20" s="79">
        <f>' TEAM LINE UP - STAGE ONE'!P51+' TEAM LINE UP - STAGE ONE'!P52</f>
        <v>3</v>
      </c>
      <c r="H20" s="79">
        <f>' TEAM LINE UP - STAGE ONE'!S51+' TEAM LINE UP - STAGE ONE'!S52</f>
        <v>2</v>
      </c>
      <c r="I20" s="79">
        <f>' TEAM LINE UP - STAGE ONE'!V51+' TEAM LINE UP - STAGE ONE'!V52</f>
        <v>1</v>
      </c>
      <c r="J20" s="72">
        <f t="shared" si="1"/>
        <v>15</v>
      </c>
      <c r="K20" s="65"/>
      <c r="L20" s="78">
        <f t="shared" si="0"/>
        <v>22</v>
      </c>
      <c r="M20" s="188"/>
      <c r="N20" s="189"/>
      <c r="O20" s="189"/>
      <c r="P20" s="190"/>
      <c r="Q20" s="177"/>
      <c r="R20" s="178"/>
      <c r="S20" s="178"/>
      <c r="T20" s="178"/>
      <c r="U20" s="178"/>
      <c r="V20" s="178"/>
      <c r="W20" s="178"/>
      <c r="X20" s="178"/>
      <c r="Y20" s="178"/>
      <c r="Z20" s="178"/>
      <c r="AA20" s="65"/>
      <c r="AB20" s="65"/>
      <c r="AC20" s="65"/>
      <c r="AD20" s="65"/>
      <c r="AE20" s="65"/>
      <c r="AF20" s="65"/>
      <c r="AG20" s="65"/>
      <c r="AH20" s="66"/>
    </row>
    <row r="21" spans="1:34" ht="23.25" customHeight="1" x14ac:dyDescent="0.3">
      <c r="A21" s="197"/>
      <c r="B21" s="70">
        <v>17</v>
      </c>
      <c r="C21" s="77" t="str">
        <f>' TEAM LINE UP - STAGE ONE'!AC5</f>
        <v>TEAM NAME Richlas</v>
      </c>
      <c r="D21" s="79">
        <f>' TEAM LINE UP - STAGE ONE'!AH6+' TEAM LINE UP - STAGE ONE'!AH7</f>
        <v>4</v>
      </c>
      <c r="E21" s="79">
        <f>' TEAM LINE UP - STAGE ONE'!AK6+' TEAM LINE UP - STAGE ONE'!AK7</f>
        <v>5</v>
      </c>
      <c r="F21" s="79">
        <f>' TEAM LINE UP - STAGE ONE'!AN6+' TEAM LINE UP - STAGE ONE'!AN7</f>
        <v>4</v>
      </c>
      <c r="G21" s="79">
        <f>' TEAM LINE UP - STAGE ONE'!AQ6+' TEAM LINE UP - STAGE ONE'!AQ7</f>
        <v>0</v>
      </c>
      <c r="H21" s="79">
        <f>' TEAM LINE UP - STAGE ONE'!AT6+' TEAM LINE UP - STAGE ONE'!AT7</f>
        <v>3</v>
      </c>
      <c r="I21" s="79">
        <f>' TEAM LINE UP - STAGE ONE'!AW6+' TEAM LINE UP - STAGE ONE'!AW7</f>
        <v>0</v>
      </c>
      <c r="J21" s="72">
        <f t="shared" si="1"/>
        <v>16</v>
      </c>
      <c r="K21" s="65"/>
      <c r="L21" s="78">
        <f t="shared" si="0"/>
        <v>18</v>
      </c>
      <c r="M21" s="188"/>
      <c r="N21" s="189"/>
      <c r="O21" s="189"/>
      <c r="P21" s="190"/>
      <c r="Q21" s="177"/>
      <c r="R21" s="178"/>
      <c r="S21" s="178"/>
      <c r="T21" s="178"/>
      <c r="U21" s="178"/>
      <c r="V21" s="178"/>
      <c r="W21" s="178"/>
      <c r="X21" s="178"/>
      <c r="Y21" s="178"/>
      <c r="Z21" s="178"/>
      <c r="AA21" s="65"/>
      <c r="AB21" s="65"/>
      <c r="AC21" s="65"/>
      <c r="AD21" s="65"/>
      <c r="AE21" s="65"/>
      <c r="AF21" s="65"/>
      <c r="AG21" s="65"/>
      <c r="AH21" s="66"/>
    </row>
    <row r="22" spans="1:34" ht="23.25" customHeight="1" x14ac:dyDescent="0.3">
      <c r="A22" s="197"/>
      <c r="B22" s="70">
        <v>18</v>
      </c>
      <c r="C22" s="13" t="str">
        <f>' TEAM LINE UP - STAGE ONE'!AC8</f>
        <v>TEAM NAME Strike Squad</v>
      </c>
      <c r="D22" s="79">
        <f>' TEAM LINE UP - STAGE ONE'!AH9+' TEAM LINE UP - STAGE ONE'!AH10</f>
        <v>2</v>
      </c>
      <c r="E22" s="79">
        <f>' TEAM LINE UP - STAGE ONE'!AK9+' TEAM LINE UP - STAGE ONE'!AK10</f>
        <v>5</v>
      </c>
      <c r="F22" s="79">
        <f>' TEAM LINE UP - STAGE ONE'!AN9+' TEAM LINE UP - STAGE ONE'!AN10</f>
        <v>4</v>
      </c>
      <c r="G22" s="79">
        <f>' TEAM LINE UP - STAGE ONE'!AQ9+' TEAM LINE UP - STAGE ONE'!AQ10</f>
        <v>5</v>
      </c>
      <c r="H22" s="79">
        <f>' TEAM LINE UP - STAGE ONE'!AT9+' TEAM LINE UP - STAGE ONE'!AT10</f>
        <v>3</v>
      </c>
      <c r="I22" s="79">
        <f>' TEAM LINE UP - STAGE ONE'!AW9+' TEAM LINE UP - STAGE ONE'!AW10</f>
        <v>3</v>
      </c>
      <c r="J22" s="72">
        <f t="shared" si="1"/>
        <v>22</v>
      </c>
      <c r="K22" s="65"/>
      <c r="L22" s="78">
        <f t="shared" si="0"/>
        <v>6</v>
      </c>
      <c r="M22" s="188"/>
      <c r="N22" s="189"/>
      <c r="O22" s="189"/>
      <c r="P22" s="190"/>
      <c r="Q22" s="177"/>
      <c r="R22" s="178"/>
      <c r="S22" s="178"/>
      <c r="T22" s="178"/>
      <c r="U22" s="178"/>
      <c r="V22" s="178"/>
      <c r="W22" s="178"/>
      <c r="X22" s="178"/>
      <c r="Y22" s="178"/>
      <c r="Z22" s="178"/>
      <c r="AA22" s="65"/>
      <c r="AB22" s="65"/>
      <c r="AC22" s="65"/>
      <c r="AD22" s="65"/>
      <c r="AE22" s="65"/>
      <c r="AF22" s="65"/>
      <c r="AG22" s="65"/>
      <c r="AH22" s="66"/>
    </row>
    <row r="23" spans="1:34" ht="23.25" customHeight="1" x14ac:dyDescent="0.3">
      <c r="A23" s="197"/>
      <c r="B23" s="70">
        <v>19</v>
      </c>
      <c r="C23" s="13" t="str">
        <f>' TEAM LINE UP - STAGE ONE'!AC11</f>
        <v>TEAM NAME Carebears</v>
      </c>
      <c r="D23" s="79">
        <f>' TEAM LINE UP - STAGE ONE'!AH12+' TEAM LINE UP - STAGE ONE'!AH13</f>
        <v>2</v>
      </c>
      <c r="E23" s="79">
        <f>' TEAM LINE UP - STAGE ONE'!AK12+' TEAM LINE UP - STAGE ONE'!AK13</f>
        <v>3</v>
      </c>
      <c r="F23" s="79">
        <f>' TEAM LINE UP - STAGE ONE'!AN12+' TEAM LINE UP - STAGE ONE'!AN13</f>
        <v>3</v>
      </c>
      <c r="G23" s="79">
        <f>' TEAM LINE UP - STAGE ONE'!AQ12+' TEAM LINE UP - STAGE ONE'!AQ13</f>
        <v>1</v>
      </c>
      <c r="H23" s="79">
        <f>' TEAM LINE UP - STAGE ONE'!AT12+' TEAM LINE UP - STAGE ONE'!AT13</f>
        <v>2</v>
      </c>
      <c r="I23" s="79">
        <f>' TEAM LINE UP - STAGE ONE'!AW12+' TEAM LINE UP - STAGE ONE'!AW13</f>
        <v>3</v>
      </c>
      <c r="J23" s="72">
        <f t="shared" si="1"/>
        <v>14</v>
      </c>
      <c r="K23" s="65"/>
      <c r="L23" s="78">
        <f t="shared" si="0"/>
        <v>26</v>
      </c>
      <c r="M23" s="188"/>
      <c r="N23" s="189"/>
      <c r="O23" s="189"/>
      <c r="P23" s="190"/>
      <c r="Q23" s="177"/>
      <c r="R23" s="178"/>
      <c r="S23" s="178"/>
      <c r="T23" s="178"/>
      <c r="U23" s="178"/>
      <c r="V23" s="178"/>
      <c r="W23" s="178"/>
      <c r="X23" s="178"/>
      <c r="Y23" s="178"/>
      <c r="Z23" s="178"/>
      <c r="AA23" s="65"/>
      <c r="AB23" s="65"/>
      <c r="AC23" s="65"/>
      <c r="AD23" s="65"/>
      <c r="AE23" s="65"/>
      <c r="AF23" s="65"/>
      <c r="AG23" s="65"/>
      <c r="AH23" s="66"/>
    </row>
    <row r="24" spans="1:34" ht="23.25" customHeight="1" x14ac:dyDescent="0.3">
      <c r="A24" s="197"/>
      <c r="B24" s="70">
        <v>20</v>
      </c>
      <c r="C24" s="13" t="str">
        <f>' TEAM LINE UP - STAGE ONE'!AC14</f>
        <v>TEAM NAME Britannia</v>
      </c>
      <c r="D24" s="79">
        <f>' TEAM LINE UP - STAGE ONE'!AH15+' TEAM LINE UP - STAGE ONE'!AH16</f>
        <v>4</v>
      </c>
      <c r="E24" s="79">
        <f>' TEAM LINE UP - STAGE ONE'!AK15+' TEAM LINE UP - STAGE ONE'!AK16</f>
        <v>2</v>
      </c>
      <c r="F24" s="79">
        <f>' TEAM LINE UP - STAGE ONE'!AN15+' TEAM LINE UP - STAGE ONE'!AN16</f>
        <v>2.5</v>
      </c>
      <c r="G24" s="79">
        <f>' TEAM LINE UP - STAGE ONE'!AQ15+' TEAM LINE UP - STAGE ONE'!AQ16</f>
        <v>4</v>
      </c>
      <c r="H24" s="79">
        <f>' TEAM LINE UP - STAGE ONE'!AT15+' TEAM LINE UP - STAGE ONE'!AT16</f>
        <v>1</v>
      </c>
      <c r="I24" s="79">
        <f>' TEAM LINE UP - STAGE ONE'!AW15+' TEAM LINE UP - STAGE ONE'!AW16</f>
        <v>6</v>
      </c>
      <c r="J24" s="72">
        <f t="shared" si="1"/>
        <v>19.5</v>
      </c>
      <c r="K24" s="65"/>
      <c r="L24" s="78">
        <f t="shared" si="0"/>
        <v>12</v>
      </c>
      <c r="M24" s="188"/>
      <c r="N24" s="189"/>
      <c r="O24" s="189"/>
      <c r="P24" s="190"/>
      <c r="Q24" s="177"/>
      <c r="R24" s="178"/>
      <c r="S24" s="178"/>
      <c r="T24" s="178"/>
      <c r="U24" s="178"/>
      <c r="V24" s="178"/>
      <c r="W24" s="178"/>
      <c r="X24" s="178"/>
      <c r="Y24" s="178"/>
      <c r="Z24" s="178"/>
      <c r="AA24" s="65"/>
      <c r="AB24" s="65"/>
      <c r="AC24" s="65"/>
      <c r="AD24" s="65"/>
      <c r="AE24" s="65"/>
      <c r="AF24" s="65"/>
      <c r="AG24" s="65"/>
      <c r="AH24" s="66"/>
    </row>
    <row r="25" spans="1:34" ht="23.25" customHeight="1" x14ac:dyDescent="0.3">
      <c r="A25" s="197"/>
      <c r="B25" s="70">
        <v>21</v>
      </c>
      <c r="C25" s="13" t="str">
        <f>' TEAM LINE UP - STAGE ONE'!AC17</f>
        <v>TEAM NAME The Deadly Duos</v>
      </c>
      <c r="D25" s="79">
        <f>' TEAM LINE UP - STAGE ONE'!AH18+' TEAM LINE UP - STAGE ONE'!AH19</f>
        <v>3</v>
      </c>
      <c r="E25" s="79">
        <f>' TEAM LINE UP - STAGE ONE'!AK18+' TEAM LINE UP - STAGE ONE'!AK19</f>
        <v>1</v>
      </c>
      <c r="F25" s="79">
        <f>' TEAM LINE UP - STAGE ONE'!AN18+' TEAM LINE UP - STAGE ONE'!AN19</f>
        <v>4</v>
      </c>
      <c r="G25" s="79">
        <f>' TEAM LINE UP - STAGE ONE'!AQ18+' TEAM LINE UP - STAGE ONE'!AQ19</f>
        <v>3</v>
      </c>
      <c r="H25" s="79">
        <f>' TEAM LINE UP - STAGE ONE'!AT18+' TEAM LINE UP - STAGE ONE'!AT19</f>
        <v>1</v>
      </c>
      <c r="I25" s="79">
        <f>' TEAM LINE UP - STAGE ONE'!AW18+' TEAM LINE UP - STAGE ONE'!AW19</f>
        <v>1</v>
      </c>
      <c r="J25" s="72">
        <f t="shared" si="1"/>
        <v>13</v>
      </c>
      <c r="K25" s="65"/>
      <c r="L25" s="78">
        <f t="shared" si="0"/>
        <v>27</v>
      </c>
      <c r="M25" s="188"/>
      <c r="N25" s="189"/>
      <c r="O25" s="189"/>
      <c r="P25" s="190"/>
      <c r="Q25" s="177"/>
      <c r="R25" s="178"/>
      <c r="S25" s="178"/>
      <c r="T25" s="178"/>
      <c r="U25" s="178"/>
      <c r="V25" s="178"/>
      <c r="W25" s="178"/>
      <c r="X25" s="178"/>
      <c r="Y25" s="178"/>
      <c r="Z25" s="178"/>
      <c r="AA25" s="65"/>
      <c r="AB25" s="65"/>
      <c r="AC25" s="65"/>
      <c r="AD25" s="65"/>
      <c r="AE25" s="65"/>
      <c r="AF25" s="65"/>
      <c r="AG25" s="65"/>
      <c r="AH25" s="66"/>
    </row>
    <row r="26" spans="1:34" ht="23.25" customHeight="1" x14ac:dyDescent="0.3">
      <c r="A26" s="197"/>
      <c r="B26" s="70">
        <v>22</v>
      </c>
      <c r="C26" s="13" t="str">
        <f>' TEAM LINE UP - STAGE ONE'!AC20</f>
        <v>TEAM NAME Bunny Punishers</v>
      </c>
      <c r="D26" s="79">
        <f>' TEAM LINE UP - STAGE ONE'!AH21+' TEAM LINE UP - STAGE ONE'!AH22</f>
        <v>3</v>
      </c>
      <c r="E26" s="79">
        <f>' TEAM LINE UP - STAGE ONE'!AK21+' TEAM LINE UP - STAGE ONE'!AK22</f>
        <v>4</v>
      </c>
      <c r="F26" s="79">
        <f>' TEAM LINE UP - STAGE ONE'!AN21+' TEAM LINE UP - STAGE ONE'!AN22</f>
        <v>3</v>
      </c>
      <c r="G26" s="79">
        <f>' TEAM LINE UP - STAGE ONE'!AQ21+' TEAM LINE UP - STAGE ONE'!AQ22</f>
        <v>4</v>
      </c>
      <c r="H26" s="79">
        <f>' TEAM LINE UP - STAGE ONE'!AT21+' TEAM LINE UP - STAGE ONE'!AT22</f>
        <v>4</v>
      </c>
      <c r="I26" s="79">
        <f>' TEAM LINE UP - STAGE ONE'!AW21+' TEAM LINE UP - STAGE ONE'!AW22</f>
        <v>3</v>
      </c>
      <c r="J26" s="72">
        <f t="shared" si="1"/>
        <v>21</v>
      </c>
      <c r="K26" s="65"/>
      <c r="L26" s="78">
        <f t="shared" si="0"/>
        <v>10</v>
      </c>
      <c r="M26" s="191"/>
      <c r="N26" s="192"/>
      <c r="O26" s="192"/>
      <c r="P26" s="193"/>
      <c r="Q26" s="177"/>
      <c r="R26" s="178"/>
      <c r="S26" s="178"/>
      <c r="T26" s="178"/>
      <c r="U26" s="178"/>
      <c r="V26" s="178"/>
      <c r="W26" s="178"/>
      <c r="X26" s="178"/>
      <c r="Y26" s="178"/>
      <c r="Z26" s="178"/>
      <c r="AA26" s="65"/>
      <c r="AB26" s="65"/>
      <c r="AC26" s="65"/>
      <c r="AD26" s="65"/>
      <c r="AE26" s="65"/>
      <c r="AF26" s="65"/>
      <c r="AG26" s="65"/>
      <c r="AH26" s="66"/>
    </row>
    <row r="27" spans="1:34" ht="23.25" x14ac:dyDescent="0.3">
      <c r="A27" s="197"/>
      <c r="B27" s="70">
        <v>23</v>
      </c>
      <c r="C27" s="13" t="str">
        <f>' TEAM LINE UP - STAGE ONE'!AC23</f>
        <v>TEAM NAME Lefties</v>
      </c>
      <c r="D27" s="79">
        <f>' TEAM LINE UP - STAGE ONE'!AH24+' TEAM LINE UP - STAGE ONE'!AH25</f>
        <v>0</v>
      </c>
      <c r="E27" s="79">
        <f>' TEAM LINE UP - STAGE ONE'!AK24+' TEAM LINE UP - STAGE ONE'!AK25</f>
        <v>0</v>
      </c>
      <c r="F27" s="79">
        <f>' TEAM LINE UP - STAGE ONE'!AN24+' TEAM LINE UP - STAGE ONE'!AN25</f>
        <v>3</v>
      </c>
      <c r="G27" s="79">
        <f>' TEAM LINE UP - STAGE ONE'!AQ24+' TEAM LINE UP - STAGE ONE'!AQ25</f>
        <v>3</v>
      </c>
      <c r="H27" s="79">
        <f>' TEAM LINE UP - STAGE ONE'!AT24+' TEAM LINE UP - STAGE ONE'!AT25</f>
        <v>6</v>
      </c>
      <c r="I27" s="79">
        <f>' TEAM LINE UP - STAGE ONE'!AW24+' TEAM LINE UP - STAGE ONE'!AW25</f>
        <v>0</v>
      </c>
      <c r="J27" s="72">
        <f t="shared" si="1"/>
        <v>12</v>
      </c>
      <c r="K27" s="65"/>
      <c r="L27" s="78">
        <f t="shared" si="0"/>
        <v>29</v>
      </c>
      <c r="M27" s="63"/>
      <c r="N27" s="63"/>
      <c r="O27" s="63"/>
      <c r="P27" s="64"/>
      <c r="Q27" s="7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6"/>
    </row>
    <row r="28" spans="1:34" ht="23.25" x14ac:dyDescent="0.3">
      <c r="A28" s="197"/>
      <c r="B28" s="70">
        <v>24</v>
      </c>
      <c r="C28" s="13" t="str">
        <f>' TEAM LINE UP - STAGE ONE'!AC26</f>
        <v>TEAM NAME Nothing but Leftys</v>
      </c>
      <c r="D28" s="79">
        <f>' TEAM LINE UP - STAGE ONE'!AH27+' TEAM LINE UP - STAGE ONE'!AH28</f>
        <v>6</v>
      </c>
      <c r="E28" s="79">
        <f>' TEAM LINE UP - STAGE ONE'!AK27+' TEAM LINE UP - STAGE ONE'!AK28</f>
        <v>5</v>
      </c>
      <c r="F28" s="79">
        <f>' TEAM LINE UP - STAGE ONE'!AN27+' TEAM LINE UP - STAGE ONE'!AN28</f>
        <v>3</v>
      </c>
      <c r="G28" s="79">
        <f>' TEAM LINE UP - STAGE ONE'!AQ27+' TEAM LINE UP - STAGE ONE'!AQ28</f>
        <v>3</v>
      </c>
      <c r="H28" s="79">
        <f>' TEAM LINE UP - STAGE ONE'!AT27+' TEAM LINE UP - STAGE ONE'!AT28</f>
        <v>5</v>
      </c>
      <c r="I28" s="79">
        <f>' TEAM LINE UP - STAGE ONE'!AW27+' TEAM LINE UP - STAGE ONE'!AW28</f>
        <v>6</v>
      </c>
      <c r="J28" s="72">
        <f t="shared" si="1"/>
        <v>28</v>
      </c>
      <c r="K28" s="65"/>
      <c r="L28" s="78">
        <f t="shared" si="0"/>
        <v>1</v>
      </c>
      <c r="M28" s="65"/>
      <c r="N28" s="65"/>
      <c r="O28" s="65"/>
      <c r="P28" s="66"/>
      <c r="Q28" s="7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/>
    </row>
    <row r="29" spans="1:34" ht="23.25" x14ac:dyDescent="0.3">
      <c r="A29" s="197"/>
      <c r="B29" s="70">
        <v>25</v>
      </c>
      <c r="C29" s="13" t="str">
        <f>' TEAM LINE UP - STAGE ONE'!AC29</f>
        <v>TEAM NAME Dat Team</v>
      </c>
      <c r="D29" s="79">
        <f>' TEAM LINE UP - STAGE ONE'!AH30+' TEAM LINE UP - STAGE ONE'!AH31</f>
        <v>6</v>
      </c>
      <c r="E29" s="79">
        <f>' TEAM LINE UP - STAGE ONE'!AK30+' TEAM LINE UP - STAGE ONE'!AK31</f>
        <v>1</v>
      </c>
      <c r="F29" s="79">
        <f>' TEAM LINE UP - STAGE ONE'!AN30+' TEAM LINE UP - STAGE ONE'!AN31</f>
        <v>2</v>
      </c>
      <c r="G29" s="79">
        <f>' TEAM LINE UP - STAGE ONE'!AQ30+' TEAM LINE UP - STAGE ONE'!AQ31</f>
        <v>3</v>
      </c>
      <c r="H29" s="79">
        <f>' TEAM LINE UP - STAGE ONE'!AT30+' TEAM LINE UP - STAGE ONE'!AT31</f>
        <v>2</v>
      </c>
      <c r="I29" s="79">
        <f>' TEAM LINE UP - STAGE ONE'!AW30+' TEAM LINE UP - STAGE ONE'!AW31</f>
        <v>1</v>
      </c>
      <c r="J29" s="72">
        <f t="shared" si="1"/>
        <v>15</v>
      </c>
      <c r="K29" s="65"/>
      <c r="L29" s="78">
        <f t="shared" si="0"/>
        <v>22</v>
      </c>
      <c r="M29" s="65"/>
      <c r="N29" s="65"/>
      <c r="O29" s="65"/>
      <c r="P29" s="66"/>
      <c r="Q29" s="7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6"/>
    </row>
    <row r="30" spans="1:34" ht="23.25" x14ac:dyDescent="0.3">
      <c r="A30" s="197"/>
      <c r="B30" s="70">
        <v>26</v>
      </c>
      <c r="C30" s="13" t="str">
        <f>' TEAM LINE UP - STAGE ONE'!AC32</f>
        <v>TEAM NAME Young Sus</v>
      </c>
      <c r="D30" s="79">
        <f>' TEAM LINE UP - STAGE ONE'!AH33+' TEAM LINE UP - STAGE ONE'!AH34</f>
        <v>0</v>
      </c>
      <c r="E30" s="79">
        <f>' TEAM LINE UP - STAGE ONE'!AK33+' TEAM LINE UP - STAGE ONE'!AK34</f>
        <v>0</v>
      </c>
      <c r="F30" s="79">
        <f>' TEAM LINE UP - STAGE ONE'!AN33+' TEAM LINE UP - STAGE ONE'!AN34</f>
        <v>0</v>
      </c>
      <c r="G30" s="79">
        <f>' TEAM LINE UP - STAGE ONE'!AQ33+' TEAM LINE UP - STAGE ONE'!AQ34</f>
        <v>3</v>
      </c>
      <c r="H30" s="79">
        <f>' TEAM LINE UP - STAGE ONE'!AT33+' TEAM LINE UP - STAGE ONE'!AT34</f>
        <v>0</v>
      </c>
      <c r="I30" s="79">
        <f>' TEAM LINE UP - STAGE ONE'!AW33+' TEAM LINE UP - STAGE ONE'!AW34</f>
        <v>5</v>
      </c>
      <c r="J30" s="72">
        <f t="shared" si="1"/>
        <v>8</v>
      </c>
      <c r="K30" s="65"/>
      <c r="L30" s="78">
        <f t="shared" si="0"/>
        <v>32</v>
      </c>
      <c r="M30" s="65"/>
      <c r="N30" s="65"/>
      <c r="O30" s="65"/>
      <c r="P30" s="66"/>
      <c r="Q30" s="7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/>
    </row>
    <row r="31" spans="1:34" ht="23.25" x14ac:dyDescent="0.3">
      <c r="A31" s="197"/>
      <c r="B31" s="70">
        <v>27</v>
      </c>
      <c r="C31" s="13" t="str">
        <f>' TEAM LINE UP - STAGE ONE'!AC35</f>
        <v>TEAM NAME The Boys</v>
      </c>
      <c r="D31" s="79">
        <f>' TEAM LINE UP - STAGE ONE'!AH36+' TEAM LINE UP - STAGE ONE'!AH37</f>
        <v>4</v>
      </c>
      <c r="E31" s="79">
        <f>' TEAM LINE UP - STAGE ONE'!AK36+' TEAM LINE UP - STAGE ONE'!AK37</f>
        <v>6</v>
      </c>
      <c r="F31" s="79">
        <f>' TEAM LINE UP - STAGE ONE'!AN36+' TEAM LINE UP - STAGE ONE'!AN37</f>
        <v>3</v>
      </c>
      <c r="G31" s="79">
        <f>' TEAM LINE UP - STAGE ONE'!AQ36+' TEAM LINE UP - STAGE ONE'!AQ37</f>
        <v>5</v>
      </c>
      <c r="H31" s="79">
        <f>' TEAM LINE UP - STAGE ONE'!AT36+' TEAM LINE UP - STAGE ONE'!AT37</f>
        <v>1</v>
      </c>
      <c r="I31" s="79">
        <f>' TEAM LINE UP - STAGE ONE'!AW36+' TEAM LINE UP - STAGE ONE'!AW37</f>
        <v>2</v>
      </c>
      <c r="J31" s="72">
        <f t="shared" si="1"/>
        <v>21</v>
      </c>
      <c r="K31" s="65"/>
      <c r="L31" s="78">
        <f t="shared" si="0"/>
        <v>10</v>
      </c>
      <c r="M31" s="65"/>
      <c r="N31" s="65"/>
      <c r="O31" s="65"/>
      <c r="P31" s="66"/>
      <c r="Q31" s="7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6"/>
    </row>
    <row r="32" spans="1:34" ht="23.25" x14ac:dyDescent="0.3">
      <c r="A32" s="197"/>
      <c r="B32" s="70">
        <v>28</v>
      </c>
      <c r="C32" s="13" t="str">
        <f>' TEAM LINE UP - STAGE ONE'!AC38</f>
        <v>TEAM NAME The Reds</v>
      </c>
      <c r="D32" s="79">
        <f>' TEAM LINE UP - STAGE ONE'!AH39+' TEAM LINE UP - STAGE ONE'!AH40</f>
        <v>2</v>
      </c>
      <c r="E32" s="79">
        <f>' TEAM LINE UP - STAGE ONE'!AK39+' TEAM LINE UP - STAGE ONE'!AK40</f>
        <v>0</v>
      </c>
      <c r="F32" s="79">
        <f>' TEAM LINE UP - STAGE ONE'!AN39+' TEAM LINE UP - STAGE ONE'!AN40</f>
        <v>2</v>
      </c>
      <c r="G32" s="79">
        <f>' TEAM LINE UP - STAGE ONE'!AQ39+' TEAM LINE UP - STAGE ONE'!AQ40</f>
        <v>3</v>
      </c>
      <c r="H32" s="79">
        <f>' TEAM LINE UP - STAGE ONE'!AT39+' TEAM LINE UP - STAGE ONE'!AT40</f>
        <v>4</v>
      </c>
      <c r="I32" s="79">
        <f>' TEAM LINE UP - STAGE ONE'!AW39+' TEAM LINE UP - STAGE ONE'!AW40</f>
        <v>4</v>
      </c>
      <c r="J32" s="72">
        <f t="shared" si="1"/>
        <v>15</v>
      </c>
      <c r="K32" s="65"/>
      <c r="L32" s="78">
        <f t="shared" si="0"/>
        <v>22</v>
      </c>
      <c r="M32" s="65"/>
      <c r="N32" s="65"/>
      <c r="O32" s="65"/>
      <c r="P32" s="66"/>
      <c r="Q32" s="7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/>
    </row>
    <row r="33" spans="1:34" ht="23.25" x14ac:dyDescent="0.3">
      <c r="A33" s="197"/>
      <c r="B33" s="70">
        <v>29</v>
      </c>
      <c r="C33" s="13" t="str">
        <f>' TEAM LINE UP - STAGE ONE'!AC41</f>
        <v>TEAM NAME Bugs Bunny</v>
      </c>
      <c r="D33" s="79">
        <f>' TEAM LINE UP - STAGE ONE'!AH42+' TEAM LINE UP - STAGE ONE'!AH43</f>
        <v>0</v>
      </c>
      <c r="E33" s="79">
        <f>' TEAM LINE UP - STAGE ONE'!AK42+' TEAM LINE UP - STAGE ONE'!AK43</f>
        <v>6</v>
      </c>
      <c r="F33" s="79">
        <f>' TEAM LINE UP - STAGE ONE'!AN42+' TEAM LINE UP - STAGE ONE'!AN43</f>
        <v>6</v>
      </c>
      <c r="G33" s="79">
        <f>' TEAM LINE UP - STAGE ONE'!AQ42+' TEAM LINE UP - STAGE ONE'!AQ43</f>
        <v>3</v>
      </c>
      <c r="H33" s="79">
        <f>' TEAM LINE UP - STAGE ONE'!AT42+' TEAM LINE UP - STAGE ONE'!AT43</f>
        <v>6</v>
      </c>
      <c r="I33" s="79">
        <f>' TEAM LINE UP - STAGE ONE'!AW42+' TEAM LINE UP - STAGE ONE'!AW43</f>
        <v>3</v>
      </c>
      <c r="J33" s="72">
        <f t="shared" si="1"/>
        <v>24</v>
      </c>
      <c r="K33" s="65"/>
      <c r="L33" s="78">
        <f t="shared" si="0"/>
        <v>4</v>
      </c>
      <c r="M33" s="65"/>
      <c r="N33" s="65"/>
      <c r="O33" s="65"/>
      <c r="P33" s="66"/>
      <c r="Q33" s="7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6"/>
    </row>
    <row r="34" spans="1:34" ht="23.25" x14ac:dyDescent="0.3">
      <c r="A34" s="197"/>
      <c r="B34" s="70">
        <v>30</v>
      </c>
      <c r="C34" s="13" t="str">
        <f>' TEAM LINE UP - STAGE ONE'!AC44</f>
        <v>TEAM NAME Chasing our Tails</v>
      </c>
      <c r="D34" s="79">
        <f>' TEAM LINE UP - STAGE ONE'!AH45+' TEAM LINE UP - STAGE ONE'!AH46</f>
        <v>6</v>
      </c>
      <c r="E34" s="79">
        <f>' TEAM LINE UP - STAGE ONE'!AK45+' TEAM LINE UP - STAGE ONE'!AK46</f>
        <v>3</v>
      </c>
      <c r="F34" s="79">
        <f>' TEAM LINE UP - STAGE ONE'!AN45+' TEAM LINE UP - STAGE ONE'!AN46</f>
        <v>3</v>
      </c>
      <c r="G34" s="79">
        <f>' TEAM LINE UP - STAGE ONE'!AQ45+' TEAM LINE UP - STAGE ONE'!AQ46</f>
        <v>3</v>
      </c>
      <c r="H34" s="79">
        <f>' TEAM LINE UP - STAGE ONE'!AT45+' TEAM LINE UP - STAGE ONE'!AT46</f>
        <v>5</v>
      </c>
      <c r="I34" s="79">
        <f>' TEAM LINE UP - STAGE ONE'!AW45+' TEAM LINE UP - STAGE ONE'!AW46</f>
        <v>3</v>
      </c>
      <c r="J34" s="72">
        <f t="shared" si="1"/>
        <v>23</v>
      </c>
      <c r="K34" s="65"/>
      <c r="L34" s="78">
        <f t="shared" si="0"/>
        <v>5</v>
      </c>
      <c r="M34" s="65"/>
      <c r="N34" s="65"/>
      <c r="O34" s="65"/>
      <c r="P34" s="66"/>
      <c r="Q34" s="7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6"/>
    </row>
    <row r="35" spans="1:34" ht="23.25" x14ac:dyDescent="0.3">
      <c r="A35" s="197"/>
      <c r="B35" s="70">
        <v>31</v>
      </c>
      <c r="C35" s="13" t="str">
        <f>' TEAM LINE UP - STAGE ONE'!AC47</f>
        <v>TEAM NAME No Strike No Mercy</v>
      </c>
      <c r="D35" s="79">
        <f>' TEAM LINE UP - STAGE ONE'!AH48+' TEAM LINE UP - STAGE ONE'!AH49</f>
        <v>5</v>
      </c>
      <c r="E35" s="79">
        <f>' TEAM LINE UP - STAGE ONE'!AK48+' TEAM LINE UP - STAGE ONE'!AK49</f>
        <v>3</v>
      </c>
      <c r="F35" s="79">
        <f>' TEAM LINE UP - STAGE ONE'!AN48+' TEAM LINE UP - STAGE ONE'!AN49</f>
        <v>4</v>
      </c>
      <c r="G35" s="79">
        <f>' TEAM LINE UP - STAGE ONE'!AQ48+' TEAM LINE UP - STAGE ONE'!AQ49</f>
        <v>3</v>
      </c>
      <c r="H35" s="79">
        <f>' TEAM LINE UP - STAGE ONE'!AT48+' TEAM LINE UP - STAGE ONE'!AT49</f>
        <v>1</v>
      </c>
      <c r="I35" s="79">
        <f>' TEAM LINE UP - STAGE ONE'!AW48+' TEAM LINE UP - STAGE ONE'!AW49</f>
        <v>3</v>
      </c>
      <c r="J35" s="72">
        <f t="shared" si="1"/>
        <v>19</v>
      </c>
      <c r="K35" s="65"/>
      <c r="L35" s="78">
        <f t="shared" si="0"/>
        <v>14</v>
      </c>
      <c r="M35" s="65"/>
      <c r="N35" s="65"/>
      <c r="O35" s="65"/>
      <c r="P35" s="66"/>
      <c r="Q35" s="7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/>
    </row>
    <row r="36" spans="1:34" ht="23.25" x14ac:dyDescent="0.3">
      <c r="A36" s="197"/>
      <c r="B36" s="70">
        <v>32</v>
      </c>
      <c r="C36" s="13" t="str">
        <f>' TEAM LINE UP - STAGE ONE'!AC50</f>
        <v>TEAM NAME Heath and Greg</v>
      </c>
      <c r="D36" s="79">
        <f>' TEAM LINE UP - STAGE ONE'!AH51+' TEAM LINE UP - STAGE ONE'!AH52</f>
        <v>1</v>
      </c>
      <c r="E36" s="79">
        <f>' TEAM LINE UP - STAGE ONE'!AK51+' TEAM LINE UP - STAGE ONE'!AK52</f>
        <v>6</v>
      </c>
      <c r="F36" s="79">
        <f>' TEAM LINE UP - STAGE ONE'!AN51+' TEAM LINE UP - STAGE ONE'!AN52</f>
        <v>4</v>
      </c>
      <c r="G36" s="79">
        <f>' TEAM LINE UP - STAGE ONE'!AQ51+' TEAM LINE UP - STAGE ONE'!AQ52</f>
        <v>1</v>
      </c>
      <c r="H36" s="79">
        <f>' TEAM LINE UP - STAGE ONE'!AT51+' TEAM LINE UP - STAGE ONE'!AT52</f>
        <v>0</v>
      </c>
      <c r="I36" s="79">
        <f>' TEAM LINE UP - STAGE ONE'!AW51+' TEAM LINE UP - STAGE ONE'!AW52</f>
        <v>3</v>
      </c>
      <c r="J36" s="72">
        <f t="shared" si="1"/>
        <v>15</v>
      </c>
      <c r="K36" s="65"/>
      <c r="L36" s="78">
        <f t="shared" si="0"/>
        <v>22</v>
      </c>
      <c r="M36" s="65"/>
      <c r="N36" s="65"/>
      <c r="O36" s="65"/>
      <c r="P36" s="66"/>
      <c r="Q36" s="7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/>
    </row>
    <row r="37" spans="1:34" ht="15" customHeight="1" x14ac:dyDescent="0.2">
      <c r="A37" s="197"/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65"/>
      <c r="N37" s="65"/>
      <c r="O37" s="65"/>
      <c r="P37" s="66"/>
      <c r="Q37" s="7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6"/>
    </row>
    <row r="38" spans="1:34" ht="159.75" customHeight="1" x14ac:dyDescent="0.2">
      <c r="A38" s="197"/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65"/>
      <c r="N38" s="65"/>
      <c r="O38" s="65"/>
      <c r="P38" s="66"/>
      <c r="Q38" s="7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/>
    </row>
    <row r="39" spans="1:34" ht="15" customHeight="1" x14ac:dyDescent="0.2">
      <c r="A39" s="197"/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65"/>
      <c r="N39" s="65"/>
      <c r="O39" s="65"/>
      <c r="P39" s="66"/>
      <c r="Q39" s="7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6"/>
    </row>
    <row r="40" spans="1:34" ht="15" customHeight="1" x14ac:dyDescent="0.2">
      <c r="A40" s="198"/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67"/>
      <c r="N40" s="67"/>
      <c r="O40" s="67"/>
      <c r="P40" s="68"/>
      <c r="Q40" s="7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6"/>
    </row>
    <row r="41" spans="1:34" ht="14.45" customHeight="1" x14ac:dyDescent="0.2">
      <c r="Q41" s="76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</row>
    <row r="42" spans="1:34" x14ac:dyDescent="0.2">
      <c r="C42" s="1">
        <f>' TEAM LINE UP - FINAL'!B8:W8</f>
        <v>0</v>
      </c>
    </row>
  </sheetData>
  <sheetProtection sheet="1" objects="1" scenarios="1" selectLockedCells="1" selectUnlockedCells="1"/>
  <protectedRanges>
    <protectedRange algorithmName="SHA-512" hashValue="Sp+rduqOZx0s8NmZWAyyrCpuwmvq3Of/VWFNbsz/ALY57EGMzy6VI7JpFZLF1YShJMSdjK/CslAzLAeQPwGVkg==" saltValue="shmUeOIjfiUssWztDodxtQ==" spinCount="100000" sqref="A1:XFD1048576" name="Range1"/>
  </protectedRanges>
  <mergeCells count="8">
    <mergeCell ref="Q4:Z26"/>
    <mergeCell ref="B37:L40"/>
    <mergeCell ref="A1:L1"/>
    <mergeCell ref="M1:P26"/>
    <mergeCell ref="A2:J2"/>
    <mergeCell ref="A3:A40"/>
    <mergeCell ref="B3:C3"/>
    <mergeCell ref="D4:J4"/>
  </mergeCells>
  <phoneticPr fontId="2" type="noConversion"/>
  <conditionalFormatting sqref="D5:I36">
    <cfRule type="cellIs" dxfId="16" priority="21" operator="lessThan">
      <formula>1</formula>
    </cfRule>
  </conditionalFormatting>
  <conditionalFormatting sqref="L5:L36">
    <cfRule type="cellIs" dxfId="15" priority="1" operator="equal">
      <formula>7</formula>
    </cfRule>
    <cfRule type="cellIs" dxfId="14" priority="2" operator="equal">
      <formula>8</formula>
    </cfRule>
    <cfRule type="cellIs" dxfId="13" priority="3" operator="equal">
      <formula>6</formula>
    </cfRule>
    <cfRule type="cellIs" dxfId="12" priority="4" operator="equal">
      <formula>5</formula>
    </cfRule>
    <cfRule type="cellIs" dxfId="11" priority="5" operator="equal">
      <formula>4</formula>
    </cfRule>
    <cfRule type="cellIs" dxfId="10" priority="6" operator="equal">
      <formula>3</formula>
    </cfRule>
    <cfRule type="cellIs" dxfId="9" priority="7" operator="equal">
      <formula>2</formula>
    </cfRule>
    <cfRule type="cellIs" dxfId="8" priority="8" operator="equal">
      <formula>1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AB626"/>
  <sheetViews>
    <sheetView zoomScale="70" zoomScaleNormal="70" workbookViewId="0">
      <selection activeCell="Z28" sqref="Z28"/>
    </sheetView>
  </sheetViews>
  <sheetFormatPr defaultColWidth="9.140625" defaultRowHeight="15" x14ac:dyDescent="0.2"/>
  <cols>
    <col min="1" max="1" width="4.7109375" style="37" customWidth="1"/>
    <col min="2" max="2" width="25.42578125" style="1" customWidth="1"/>
    <col min="3" max="3" width="10" style="1" customWidth="1"/>
    <col min="4" max="4" width="8.7109375" style="1" customWidth="1"/>
    <col min="5" max="6" width="6.7109375" style="1" customWidth="1"/>
    <col min="7" max="7" width="6.7109375" style="56" customWidth="1"/>
    <col min="8" max="9" width="6.7109375" style="1" customWidth="1"/>
    <col min="10" max="10" width="6.7109375" style="56" customWidth="1"/>
    <col min="11" max="12" width="6.7109375" style="1" customWidth="1"/>
    <col min="13" max="13" width="6.7109375" style="56" customWidth="1"/>
    <col min="14" max="15" width="6.7109375" style="1" customWidth="1"/>
    <col min="16" max="16" width="6.7109375" style="56" customWidth="1"/>
    <col min="17" max="18" width="6.7109375" style="1" customWidth="1"/>
    <col min="19" max="19" width="6.7109375" style="56" customWidth="1"/>
    <col min="20" max="21" width="6.7109375" style="1" customWidth="1"/>
    <col min="22" max="22" width="6.7109375" style="56" customWidth="1"/>
    <col min="23" max="23" width="13.7109375" style="1" customWidth="1"/>
    <col min="24" max="26" width="12.7109375" style="1" customWidth="1"/>
    <col min="27" max="27" width="6" style="1" customWidth="1"/>
    <col min="28" max="28" width="46.7109375" style="1" customWidth="1"/>
    <col min="29" max="16384" width="9.140625" style="1"/>
  </cols>
  <sheetData>
    <row r="1" spans="1:28" ht="64.5" customHeight="1" x14ac:dyDescent="0.2">
      <c r="A1" s="123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64"/>
    </row>
    <row r="2" spans="1:28" ht="25.5" customHeight="1" x14ac:dyDescent="0.2">
      <c r="A2" s="167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49"/>
      <c r="AB2" s="165"/>
    </row>
    <row r="3" spans="1:28" ht="30" x14ac:dyDescent="0.2">
      <c r="A3" s="33"/>
      <c r="B3" s="50"/>
      <c r="C3" s="50"/>
      <c r="D3" s="50"/>
      <c r="E3" s="12" t="s">
        <v>2</v>
      </c>
      <c r="F3" s="12" t="s">
        <v>3</v>
      </c>
      <c r="G3" s="54" t="s">
        <v>75</v>
      </c>
      <c r="H3" s="12" t="s">
        <v>4</v>
      </c>
      <c r="I3" s="12" t="s">
        <v>3</v>
      </c>
      <c r="J3" s="54" t="s">
        <v>75</v>
      </c>
      <c r="K3" s="12" t="s">
        <v>5</v>
      </c>
      <c r="L3" s="12" t="s">
        <v>3</v>
      </c>
      <c r="M3" s="54" t="s">
        <v>75</v>
      </c>
      <c r="N3" s="12" t="s">
        <v>6</v>
      </c>
      <c r="O3" s="12" t="s">
        <v>3</v>
      </c>
      <c r="P3" s="54" t="s">
        <v>75</v>
      </c>
      <c r="Q3" s="12" t="s">
        <v>7</v>
      </c>
      <c r="R3" s="12" t="s">
        <v>3</v>
      </c>
      <c r="S3" s="54" t="s">
        <v>75</v>
      </c>
      <c r="T3" s="12" t="s">
        <v>8</v>
      </c>
      <c r="U3" s="12" t="s">
        <v>3</v>
      </c>
      <c r="V3" s="54" t="s">
        <v>75</v>
      </c>
      <c r="W3" s="12" t="s">
        <v>9</v>
      </c>
      <c r="X3" s="12" t="s">
        <v>10</v>
      </c>
      <c r="Y3" s="12" t="s">
        <v>76</v>
      </c>
      <c r="Z3" s="12" t="s">
        <v>11</v>
      </c>
      <c r="AA3" s="12"/>
      <c r="AB3" s="165"/>
    </row>
    <row r="4" spans="1:28" ht="32.25" customHeight="1" x14ac:dyDescent="0.25">
      <c r="A4" s="34"/>
      <c r="B4" s="51"/>
      <c r="C4" s="45" t="s">
        <v>13</v>
      </c>
      <c r="D4" s="22" t="s">
        <v>14</v>
      </c>
      <c r="E4" s="17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76"/>
      <c r="AA4" s="173"/>
      <c r="AB4" s="165"/>
    </row>
    <row r="5" spans="1:28" ht="21.95" customHeight="1" x14ac:dyDescent="0.2">
      <c r="A5" s="172" t="s">
        <v>16</v>
      </c>
      <c r="B5" s="57" t="s">
        <v>254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1"/>
      <c r="X5" s="155">
        <f>SUM(E6+H6+K6+N6+Q6+E7+H7+K7+N7+Q7+T5+T6+T7)</f>
        <v>1784</v>
      </c>
      <c r="Y5" s="161">
        <f>SUM(G6+G7+J6+J7+M6+M7+P6+P7+S6+S7+V6+V7)</f>
        <v>11</v>
      </c>
      <c r="Z5" s="158">
        <f>SUM(W5+W6+W7)</f>
        <v>2138</v>
      </c>
      <c r="AA5" s="173"/>
      <c r="AB5" s="165"/>
    </row>
    <row r="6" spans="1:28" ht="21.95" customHeight="1" x14ac:dyDescent="0.2">
      <c r="A6" s="172"/>
      <c r="B6" s="27" t="s">
        <v>154</v>
      </c>
      <c r="C6" s="53">
        <v>193</v>
      </c>
      <c r="D6" s="53">
        <f>IF(C6&gt;='HANDICAP FORMUAL'!$D$3,0,INT('HANDICAP FORMUAL'!$J$3*('HANDICAP FORMUAL'!$D$3-' TEAM LINE UP - FINAL'!C6)))</f>
        <v>31</v>
      </c>
      <c r="E6" s="44">
        <v>160</v>
      </c>
      <c r="F6" s="11">
        <f>D6</f>
        <v>31</v>
      </c>
      <c r="G6" s="55">
        <v>2</v>
      </c>
      <c r="H6" s="4">
        <v>158</v>
      </c>
      <c r="I6" s="4">
        <f>D6</f>
        <v>31</v>
      </c>
      <c r="J6" s="55">
        <v>3</v>
      </c>
      <c r="K6" s="4">
        <v>183</v>
      </c>
      <c r="L6" s="4">
        <f>D6</f>
        <v>31</v>
      </c>
      <c r="M6" s="55">
        <v>5</v>
      </c>
      <c r="N6" s="4">
        <v>170</v>
      </c>
      <c r="O6" s="4">
        <f>D6</f>
        <v>31</v>
      </c>
      <c r="P6" s="55">
        <v>1</v>
      </c>
      <c r="Q6" s="4">
        <v>178</v>
      </c>
      <c r="R6" s="4">
        <f>D6</f>
        <v>31</v>
      </c>
      <c r="S6" s="55">
        <v>0</v>
      </c>
      <c r="T6" s="4">
        <v>0</v>
      </c>
      <c r="U6" s="4">
        <f>D6</f>
        <v>31</v>
      </c>
      <c r="V6" s="55"/>
      <c r="W6" s="6">
        <f>U6+T6+R6+Q6+O6+N6+L6+K6+I6+H6+F6+E6</f>
        <v>1035</v>
      </c>
      <c r="X6" s="156"/>
      <c r="Y6" s="162"/>
      <c r="Z6" s="159"/>
      <c r="AA6" s="173"/>
      <c r="AB6" s="165"/>
    </row>
    <row r="7" spans="1:28" ht="21.95" customHeight="1" x14ac:dyDescent="0.2">
      <c r="A7" s="172"/>
      <c r="B7" s="27" t="s">
        <v>155</v>
      </c>
      <c r="C7" s="53">
        <v>196</v>
      </c>
      <c r="D7" s="53">
        <f>IF(C7&gt;='HANDICAP FORMUAL'!$D$3,0,INT('HANDICAP FORMUAL'!$J$3*('HANDICAP FORMUAL'!$D$3-' TEAM LINE UP - FINAL'!C7)))</f>
        <v>28</v>
      </c>
      <c r="E7" s="44">
        <v>184</v>
      </c>
      <c r="F7" s="11">
        <f>D7</f>
        <v>28</v>
      </c>
      <c r="G7" s="55"/>
      <c r="H7" s="4">
        <v>143</v>
      </c>
      <c r="I7" s="4">
        <f>D7</f>
        <v>28</v>
      </c>
      <c r="J7" s="55"/>
      <c r="K7" s="4">
        <v>225</v>
      </c>
      <c r="L7" s="4">
        <f>D7</f>
        <v>28</v>
      </c>
      <c r="M7" s="55"/>
      <c r="N7" s="4">
        <v>174</v>
      </c>
      <c r="O7" s="4">
        <f>D7</f>
        <v>28</v>
      </c>
      <c r="P7" s="55"/>
      <c r="Q7" s="4">
        <v>209</v>
      </c>
      <c r="R7" s="4">
        <f>D7</f>
        <v>28</v>
      </c>
      <c r="S7" s="55"/>
      <c r="T7" s="4">
        <v>0</v>
      </c>
      <c r="U7" s="4">
        <f>D7</f>
        <v>28</v>
      </c>
      <c r="V7" s="55"/>
      <c r="W7" s="6">
        <f>U7+T7+R7+Q7+O7+N7+L7+K7+I7+H7+F7+E7</f>
        <v>1103</v>
      </c>
      <c r="X7" s="157"/>
      <c r="Y7" s="163"/>
      <c r="Z7" s="160"/>
      <c r="AA7" s="173"/>
      <c r="AB7" s="165"/>
    </row>
    <row r="8" spans="1:28" s="5" customFormat="1" ht="21.95" customHeight="1" x14ac:dyDescent="0.2">
      <c r="A8" s="171" t="s">
        <v>19</v>
      </c>
      <c r="B8" s="60" t="s">
        <v>255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  <c r="X8" s="155">
        <f>SUM(E9+H9+K9+N9+Q9+E10+H10+K10+N10+Q10+T8+T9+T10)</f>
        <v>1657</v>
      </c>
      <c r="Y8" s="161">
        <f>SUM(G9+G10+J9+J10+M9+M10+P9+P10+S9+S10+V9+V10)</f>
        <v>14.5</v>
      </c>
      <c r="Z8" s="158">
        <f>SUM(W8+W9+W10)</f>
        <v>2083</v>
      </c>
      <c r="AA8" s="173"/>
      <c r="AB8" s="165"/>
    </row>
    <row r="9" spans="1:28" s="5" customFormat="1" ht="21.95" customHeight="1" x14ac:dyDescent="0.2">
      <c r="A9" s="171"/>
      <c r="B9" s="14" t="s">
        <v>99</v>
      </c>
      <c r="C9" s="53">
        <v>187</v>
      </c>
      <c r="D9" s="53">
        <f>IF(C9&gt;='HANDICAP FORMUAL'!$D$3,0,INT('HANDICAP FORMUAL'!$J$3*('HANDICAP FORMUAL'!$D$3-' TEAM LINE UP - FINAL'!C9)))</f>
        <v>36</v>
      </c>
      <c r="E9" s="11">
        <v>208</v>
      </c>
      <c r="F9" s="11">
        <f>D9</f>
        <v>36</v>
      </c>
      <c r="G9" s="55">
        <v>4</v>
      </c>
      <c r="H9" s="11">
        <v>142</v>
      </c>
      <c r="I9" s="11">
        <f>D9</f>
        <v>36</v>
      </c>
      <c r="J9" s="55">
        <v>4</v>
      </c>
      <c r="K9" s="11">
        <v>163</v>
      </c>
      <c r="L9" s="11">
        <f>D9</f>
        <v>36</v>
      </c>
      <c r="M9" s="55">
        <v>0.5</v>
      </c>
      <c r="N9" s="11">
        <v>157</v>
      </c>
      <c r="O9" s="11">
        <f>D9</f>
        <v>36</v>
      </c>
      <c r="P9" s="55">
        <v>3</v>
      </c>
      <c r="Q9" s="11">
        <v>135</v>
      </c>
      <c r="R9" s="11">
        <f>D9</f>
        <v>36</v>
      </c>
      <c r="S9" s="55">
        <v>3</v>
      </c>
      <c r="T9" s="11">
        <v>0</v>
      </c>
      <c r="U9" s="11">
        <f>D9</f>
        <v>36</v>
      </c>
      <c r="V9" s="55"/>
      <c r="W9" s="6">
        <f>U9+T9+R9+Q9+O9+N9+L9+K9+I9+H9+F9+E9</f>
        <v>1021</v>
      </c>
      <c r="X9" s="156"/>
      <c r="Y9" s="162"/>
      <c r="Z9" s="159"/>
      <c r="AA9" s="173"/>
      <c r="AB9" s="165"/>
    </row>
    <row r="10" spans="1:28" s="5" customFormat="1" ht="21.95" customHeight="1" x14ac:dyDescent="0.2">
      <c r="A10" s="171"/>
      <c r="B10" s="14" t="s">
        <v>98</v>
      </c>
      <c r="C10" s="53">
        <v>189</v>
      </c>
      <c r="D10" s="53">
        <f>IF(C10&gt;='HANDICAP FORMUAL'!$D$3,0,INT('HANDICAP FORMUAL'!$J$3*('HANDICAP FORMUAL'!$D$3-' TEAM LINE UP - FINAL'!C10)))</f>
        <v>35</v>
      </c>
      <c r="E10" s="11">
        <v>161</v>
      </c>
      <c r="F10" s="11">
        <f>D10</f>
        <v>35</v>
      </c>
      <c r="G10" s="55"/>
      <c r="H10" s="11">
        <v>178</v>
      </c>
      <c r="I10" s="11">
        <f>D10</f>
        <v>35</v>
      </c>
      <c r="J10" s="55"/>
      <c r="K10" s="11">
        <v>180</v>
      </c>
      <c r="L10" s="11">
        <f>D10</f>
        <v>35</v>
      </c>
      <c r="M10" s="55"/>
      <c r="N10" s="11">
        <v>161</v>
      </c>
      <c r="O10" s="11">
        <f>D10</f>
        <v>35</v>
      </c>
      <c r="P10" s="55"/>
      <c r="Q10" s="11">
        <v>172</v>
      </c>
      <c r="R10" s="11">
        <f>D10</f>
        <v>35</v>
      </c>
      <c r="S10" s="55"/>
      <c r="T10" s="11">
        <v>0</v>
      </c>
      <c r="U10" s="11">
        <f>D10</f>
        <v>35</v>
      </c>
      <c r="V10" s="55"/>
      <c r="W10" s="6">
        <f>U10+T10+R10+Q10+O10+N10+L10+K10+I10+H10+F10+E10</f>
        <v>1062</v>
      </c>
      <c r="X10" s="157"/>
      <c r="Y10" s="163"/>
      <c r="Z10" s="160"/>
      <c r="AA10" s="173"/>
      <c r="AB10" s="165"/>
    </row>
    <row r="11" spans="1:28" ht="21.95" customHeight="1" x14ac:dyDescent="0.2">
      <c r="A11" s="172" t="s">
        <v>21</v>
      </c>
      <c r="B11" s="57" t="s">
        <v>256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  <c r="X11" s="155">
        <f>SUM(E11+H11+K11+N11+Q11+T11+E12+H12+K12+N12+Q12+E13+H13+K13+N13+Q13+T11+T12+T13)</f>
        <v>1586</v>
      </c>
      <c r="Y11" s="161">
        <f>SUM(G12+G13+J12+J13+M12+M13+P12+P13+S12+S13+V12+V13)</f>
        <v>12</v>
      </c>
      <c r="Z11" s="158">
        <f>SUM(W11+W12+W13)</f>
        <v>2150</v>
      </c>
      <c r="AA11" s="173"/>
      <c r="AB11" s="165"/>
    </row>
    <row r="12" spans="1:28" ht="21.95" customHeight="1" x14ac:dyDescent="0.2">
      <c r="A12" s="172"/>
      <c r="B12" s="27" t="s">
        <v>95</v>
      </c>
      <c r="C12" s="53">
        <v>161</v>
      </c>
      <c r="D12" s="53">
        <f>IF(C12&gt;='HANDICAP FORMUAL'!$D$3,0,INT('HANDICAP FORMUAL'!$J$3*('HANDICAP FORMUAL'!$D$3-' TEAM LINE UP - FINAL'!C12)))</f>
        <v>60</v>
      </c>
      <c r="E12" s="4">
        <v>125</v>
      </c>
      <c r="F12" s="4">
        <f>D12</f>
        <v>60</v>
      </c>
      <c r="G12" s="55">
        <v>3</v>
      </c>
      <c r="H12" s="4">
        <v>126</v>
      </c>
      <c r="I12" s="4">
        <f>D12</f>
        <v>60</v>
      </c>
      <c r="J12" s="55">
        <v>2</v>
      </c>
      <c r="K12" s="4">
        <v>171</v>
      </c>
      <c r="L12" s="4">
        <f>D12</f>
        <v>60</v>
      </c>
      <c r="M12" s="55">
        <v>1</v>
      </c>
      <c r="N12" s="4">
        <v>133</v>
      </c>
      <c r="O12" s="4">
        <f>D12</f>
        <v>60</v>
      </c>
      <c r="P12" s="55">
        <v>3</v>
      </c>
      <c r="Q12" s="4">
        <v>164</v>
      </c>
      <c r="R12" s="4">
        <f>D12</f>
        <v>60</v>
      </c>
      <c r="S12" s="55">
        <v>3</v>
      </c>
      <c r="T12" s="4">
        <v>0</v>
      </c>
      <c r="U12" s="4">
        <f>D12</f>
        <v>60</v>
      </c>
      <c r="V12" s="55"/>
      <c r="W12" s="6">
        <f>U12+T12+R12+Q12+O12+N12+L12+K12+I12+H12+F12+E12</f>
        <v>1079</v>
      </c>
      <c r="X12" s="156"/>
      <c r="Y12" s="162"/>
      <c r="Z12" s="159"/>
      <c r="AA12" s="173"/>
      <c r="AB12" s="165"/>
    </row>
    <row r="13" spans="1:28" ht="21.95" customHeight="1" x14ac:dyDescent="0.2">
      <c r="A13" s="172"/>
      <c r="B13" s="27" t="s">
        <v>257</v>
      </c>
      <c r="C13" s="53">
        <v>190</v>
      </c>
      <c r="D13" s="53">
        <f>IF(C13&gt;='HANDICAP FORMUAL'!$D$3,0,INT('HANDICAP FORMUAL'!$J$3*('HANDICAP FORMUAL'!$D$3-' TEAM LINE UP - FINAL'!C13)))</f>
        <v>34</v>
      </c>
      <c r="E13" s="4">
        <v>200</v>
      </c>
      <c r="F13" s="4">
        <f>D13</f>
        <v>34</v>
      </c>
      <c r="G13" s="55"/>
      <c r="H13" s="4">
        <v>177</v>
      </c>
      <c r="I13" s="4">
        <f>D13</f>
        <v>34</v>
      </c>
      <c r="J13" s="55"/>
      <c r="K13" s="4">
        <v>187</v>
      </c>
      <c r="L13" s="4">
        <f>D13</f>
        <v>34</v>
      </c>
      <c r="M13" s="55"/>
      <c r="N13" s="4">
        <v>164</v>
      </c>
      <c r="O13" s="4">
        <f>D13</f>
        <v>34</v>
      </c>
      <c r="P13" s="55"/>
      <c r="Q13" s="4">
        <v>139</v>
      </c>
      <c r="R13" s="4">
        <f>D13</f>
        <v>34</v>
      </c>
      <c r="S13" s="55"/>
      <c r="T13" s="4">
        <v>0</v>
      </c>
      <c r="U13" s="4">
        <f>D13</f>
        <v>34</v>
      </c>
      <c r="V13" s="55"/>
      <c r="W13" s="6">
        <f>U13+T13+R13+Q13+O13+N13+L13+K13+I13+H13+F13+E13</f>
        <v>1071</v>
      </c>
      <c r="X13" s="157"/>
      <c r="Y13" s="163"/>
      <c r="Z13" s="160"/>
      <c r="AA13" s="173"/>
      <c r="AB13" s="165"/>
    </row>
    <row r="14" spans="1:28" s="5" customFormat="1" ht="21.95" customHeight="1" x14ac:dyDescent="0.2">
      <c r="A14" s="171" t="s">
        <v>24</v>
      </c>
      <c r="B14" s="60" t="s">
        <v>258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  <c r="X14" s="155">
        <f>SUM(E14+H14+K14+N14+Q14+T14+E15+H15+K15+N15+Q15+E16+H16+K16+N16+Q16+T14+T15+T16)</f>
        <v>1722</v>
      </c>
      <c r="Y14" s="161">
        <f>SUM(G15+G16+J15+J16+M15+M16+P15+P16+S15+S16+V15+V16)</f>
        <v>19</v>
      </c>
      <c r="Z14" s="158">
        <f>SUM(W14+W15+W16)</f>
        <v>2388</v>
      </c>
      <c r="AA14" s="173"/>
      <c r="AB14" s="165"/>
    </row>
    <row r="15" spans="1:28" s="5" customFormat="1" ht="21.95" customHeight="1" x14ac:dyDescent="0.2">
      <c r="A15" s="171"/>
      <c r="B15" s="14" t="s">
        <v>169</v>
      </c>
      <c r="C15" s="53">
        <v>171</v>
      </c>
      <c r="D15" s="53">
        <f>IF(C15&gt;='HANDICAP FORMUAL'!$D$3,0,INT('HANDICAP FORMUAL'!$J$3*('HANDICAP FORMUAL'!$D$3-' TEAM LINE UP - FINAL'!C15)))</f>
        <v>51</v>
      </c>
      <c r="E15" s="11">
        <v>161</v>
      </c>
      <c r="F15" s="11">
        <f>D15</f>
        <v>51</v>
      </c>
      <c r="G15" s="55">
        <v>3</v>
      </c>
      <c r="H15" s="11">
        <v>164</v>
      </c>
      <c r="I15" s="11">
        <f>D15</f>
        <v>51</v>
      </c>
      <c r="J15" s="55">
        <v>3</v>
      </c>
      <c r="K15" s="11">
        <v>197</v>
      </c>
      <c r="L15" s="11">
        <f>D15</f>
        <v>51</v>
      </c>
      <c r="M15" s="55">
        <v>5</v>
      </c>
      <c r="N15" s="11">
        <v>169</v>
      </c>
      <c r="O15" s="11">
        <f>D15</f>
        <v>51</v>
      </c>
      <c r="P15" s="55">
        <v>5</v>
      </c>
      <c r="Q15" s="11">
        <v>201</v>
      </c>
      <c r="R15" s="11">
        <f>D15</f>
        <v>51</v>
      </c>
      <c r="S15" s="55">
        <v>3</v>
      </c>
      <c r="T15" s="11">
        <v>0</v>
      </c>
      <c r="U15" s="11">
        <f>D15</f>
        <v>51</v>
      </c>
      <c r="V15" s="55"/>
      <c r="W15" s="6">
        <f>U15+T15+R15+Q15+O15+N15+L15+K15+I15+H15+F15+E15</f>
        <v>1198</v>
      </c>
      <c r="X15" s="156"/>
      <c r="Y15" s="162"/>
      <c r="Z15" s="159"/>
      <c r="AA15" s="173"/>
      <c r="AB15" s="165"/>
    </row>
    <row r="16" spans="1:28" s="5" customFormat="1" ht="21.95" customHeight="1" x14ac:dyDescent="0.2">
      <c r="A16" s="171"/>
      <c r="B16" s="14" t="s">
        <v>259</v>
      </c>
      <c r="C16" s="53">
        <v>161</v>
      </c>
      <c r="D16" s="53">
        <f>IF(C16&gt;='HANDICAP FORMUAL'!$D$3,0,INT('HANDICAP FORMUAL'!$J$3*('HANDICAP FORMUAL'!$D$3-' TEAM LINE UP - FINAL'!C16)))</f>
        <v>60</v>
      </c>
      <c r="E16" s="11">
        <v>148</v>
      </c>
      <c r="F16" s="11">
        <f>D16</f>
        <v>60</v>
      </c>
      <c r="G16" s="55"/>
      <c r="H16" s="11">
        <v>202</v>
      </c>
      <c r="I16" s="11">
        <f>D16</f>
        <v>60</v>
      </c>
      <c r="J16" s="55"/>
      <c r="K16" s="11">
        <v>141</v>
      </c>
      <c r="L16" s="11">
        <f>D16</f>
        <v>60</v>
      </c>
      <c r="M16" s="55"/>
      <c r="N16" s="11">
        <v>195</v>
      </c>
      <c r="O16" s="11">
        <f>D16</f>
        <v>60</v>
      </c>
      <c r="P16" s="55"/>
      <c r="Q16" s="11">
        <v>144</v>
      </c>
      <c r="R16" s="11">
        <f>D16</f>
        <v>60</v>
      </c>
      <c r="S16" s="55"/>
      <c r="T16" s="11">
        <v>0</v>
      </c>
      <c r="U16" s="11">
        <f>D16</f>
        <v>60</v>
      </c>
      <c r="V16" s="55"/>
      <c r="W16" s="6">
        <f>U16+T16+R16+Q16+O16+N16+L16+K16+I16+H16+F16+E16</f>
        <v>1190</v>
      </c>
      <c r="X16" s="157"/>
      <c r="Y16" s="163"/>
      <c r="Z16" s="160"/>
      <c r="AA16" s="173"/>
      <c r="AB16" s="165"/>
    </row>
    <row r="17" spans="1:28" ht="21.95" customHeight="1" x14ac:dyDescent="0.2">
      <c r="A17" s="172" t="s">
        <v>25</v>
      </c>
      <c r="B17" s="57" t="s">
        <v>260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1"/>
      <c r="X17" s="155">
        <f>SUM(E17+H17+K17+N17+Q17+T17+E18+H18+K18+N18+Q18+E19+H19+K19+N19+Q19+T17+T18+T19)</f>
        <v>2182</v>
      </c>
      <c r="Y17" s="161">
        <f>SUM(G18+G19+J18+J19+M18+M19+P18+P19+S18+S19+V18+V19)</f>
        <v>22.5</v>
      </c>
      <c r="Z17" s="158">
        <f>SUM(W17+W18+W19)</f>
        <v>2314</v>
      </c>
      <c r="AA17" s="173"/>
      <c r="AB17" s="165"/>
    </row>
    <row r="18" spans="1:28" ht="21.95" customHeight="1" x14ac:dyDescent="0.2">
      <c r="A18" s="172"/>
      <c r="B18" s="27" t="s">
        <v>261</v>
      </c>
      <c r="C18" s="53">
        <v>214</v>
      </c>
      <c r="D18" s="53">
        <f>IF(C18&gt;='HANDICAP FORMUAL'!$D$3,0,INT('HANDICAP FORMUAL'!$J$3*('HANDICAP FORMUAL'!$D$3-' TEAM LINE UP - FINAL'!C18)))</f>
        <v>12</v>
      </c>
      <c r="E18" s="4">
        <v>201</v>
      </c>
      <c r="F18" s="4">
        <f>D18</f>
        <v>12</v>
      </c>
      <c r="G18" s="55">
        <v>5</v>
      </c>
      <c r="H18" s="4">
        <v>175</v>
      </c>
      <c r="I18" s="4">
        <f>D18</f>
        <v>12</v>
      </c>
      <c r="J18" s="55">
        <v>3</v>
      </c>
      <c r="K18" s="4">
        <v>200</v>
      </c>
      <c r="L18" s="4">
        <f>D18</f>
        <v>12</v>
      </c>
      <c r="M18" s="55">
        <v>5.5</v>
      </c>
      <c r="N18" s="4">
        <v>198</v>
      </c>
      <c r="O18" s="4">
        <f>D18</f>
        <v>12</v>
      </c>
      <c r="P18" s="55">
        <v>3</v>
      </c>
      <c r="Q18" s="4">
        <v>246</v>
      </c>
      <c r="R18" s="4">
        <f>D18</f>
        <v>12</v>
      </c>
      <c r="S18" s="55">
        <v>6</v>
      </c>
      <c r="T18" s="4">
        <v>0</v>
      </c>
      <c r="U18" s="4">
        <f>D18</f>
        <v>12</v>
      </c>
      <c r="V18" s="55"/>
      <c r="W18" s="6">
        <f>U18+T18+R18+Q18+O18+N18+L18+K18+I18+H18+F18+E18</f>
        <v>1092</v>
      </c>
      <c r="X18" s="156"/>
      <c r="Y18" s="162"/>
      <c r="Z18" s="159"/>
      <c r="AA18" s="173"/>
      <c r="AB18" s="165"/>
    </row>
    <row r="19" spans="1:28" ht="21.95" customHeight="1" x14ac:dyDescent="0.2">
      <c r="A19" s="172"/>
      <c r="B19" s="27" t="s">
        <v>173</v>
      </c>
      <c r="C19" s="53">
        <v>216</v>
      </c>
      <c r="D19" s="53">
        <f>IF(C19&gt;='HANDICAP FORMUAL'!$D$3,0,INT('HANDICAP FORMUAL'!$J$3*('HANDICAP FORMUAL'!$D$3-' TEAM LINE UP - FINAL'!C19)))</f>
        <v>10</v>
      </c>
      <c r="E19" s="122">
        <v>257</v>
      </c>
      <c r="F19" s="4">
        <f>D19</f>
        <v>10</v>
      </c>
      <c r="G19" s="55"/>
      <c r="H19" s="4">
        <v>248</v>
      </c>
      <c r="I19" s="4">
        <f>D19</f>
        <v>10</v>
      </c>
      <c r="J19" s="55"/>
      <c r="K19" s="4">
        <v>205</v>
      </c>
      <c r="L19" s="4">
        <f>D19</f>
        <v>10</v>
      </c>
      <c r="M19" s="55"/>
      <c r="N19" s="4">
        <v>162</v>
      </c>
      <c r="O19" s="4">
        <f>D19</f>
        <v>10</v>
      </c>
      <c r="P19" s="55"/>
      <c r="Q19" s="121">
        <v>290</v>
      </c>
      <c r="R19" s="4">
        <f>D19</f>
        <v>10</v>
      </c>
      <c r="S19" s="55"/>
      <c r="T19" s="4">
        <v>0</v>
      </c>
      <c r="U19" s="4">
        <f>D19</f>
        <v>10</v>
      </c>
      <c r="V19" s="55"/>
      <c r="W19" s="6">
        <f>U19+T19+R19+Q19+O19+N19+L19+K19+I19+H19+F19+E19</f>
        <v>1222</v>
      </c>
      <c r="X19" s="157"/>
      <c r="Y19" s="163"/>
      <c r="Z19" s="160"/>
      <c r="AA19" s="173"/>
      <c r="AB19" s="165"/>
    </row>
    <row r="20" spans="1:28" s="5" customFormat="1" ht="21.95" customHeight="1" x14ac:dyDescent="0.2">
      <c r="A20" s="171" t="s">
        <v>27</v>
      </c>
      <c r="B20" s="60" t="s">
        <v>262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155">
        <f>SUM(E20+H20+K20+N20+Q20+T20+E21+H21+K21+N21+Q21+E22+H22+K22+N22+Q22+T20+T21+T22)</f>
        <v>1086</v>
      </c>
      <c r="Y20" s="161">
        <f>SUM(G21+G22+J21+J22+M21+M22+P21+P22+S21+S22+V21+V22)</f>
        <v>11</v>
      </c>
      <c r="Z20" s="158">
        <f>SUM(W20+W21+W22)</f>
        <v>2472</v>
      </c>
      <c r="AA20" s="173"/>
      <c r="AB20" s="165"/>
    </row>
    <row r="21" spans="1:28" s="5" customFormat="1" ht="21.95" customHeight="1" x14ac:dyDescent="0.2">
      <c r="A21" s="171"/>
      <c r="B21" s="14" t="s">
        <v>136</v>
      </c>
      <c r="C21" s="53">
        <v>112</v>
      </c>
      <c r="D21" s="53">
        <f>IF(C21&gt;='HANDICAP FORMUAL'!$D$3,0,INT('HANDICAP FORMUAL'!$J$3*('HANDICAP FORMUAL'!$D$3-' TEAM LINE UP - FINAL'!C21)))</f>
        <v>104</v>
      </c>
      <c r="E21" s="11">
        <v>94</v>
      </c>
      <c r="F21" s="11">
        <f>D21</f>
        <v>104</v>
      </c>
      <c r="G21" s="55">
        <v>1</v>
      </c>
      <c r="H21" s="11">
        <v>122</v>
      </c>
      <c r="I21" s="11">
        <f>D21</f>
        <v>104</v>
      </c>
      <c r="J21" s="55">
        <v>3</v>
      </c>
      <c r="K21" s="11">
        <v>100</v>
      </c>
      <c r="L21" s="11">
        <f>D21</f>
        <v>104</v>
      </c>
      <c r="M21" s="55">
        <v>1</v>
      </c>
      <c r="N21" s="11">
        <v>121</v>
      </c>
      <c r="O21" s="11">
        <f>D21</f>
        <v>104</v>
      </c>
      <c r="P21" s="55">
        <v>3</v>
      </c>
      <c r="Q21" s="11">
        <v>86</v>
      </c>
      <c r="R21" s="11">
        <f>D21</f>
        <v>104</v>
      </c>
      <c r="S21" s="55">
        <v>3</v>
      </c>
      <c r="T21" s="11">
        <v>0</v>
      </c>
      <c r="U21" s="11">
        <f>D21</f>
        <v>104</v>
      </c>
      <c r="V21" s="55"/>
      <c r="W21" s="6">
        <f>U21+T21+R21+Q21+O21+N21+L21+K21+I21+H21+F21+E21</f>
        <v>1147</v>
      </c>
      <c r="X21" s="156"/>
      <c r="Y21" s="162"/>
      <c r="Z21" s="159"/>
      <c r="AA21" s="173"/>
      <c r="AB21" s="165"/>
    </row>
    <row r="22" spans="1:28" s="5" customFormat="1" ht="21.95" customHeight="1" x14ac:dyDescent="0.2">
      <c r="A22" s="171"/>
      <c r="B22" s="14" t="s">
        <v>137</v>
      </c>
      <c r="C22" s="53">
        <v>86</v>
      </c>
      <c r="D22" s="53">
        <f>IF(C22&gt;='HANDICAP FORMUAL'!$D$3,0,INT('HANDICAP FORMUAL'!$J$3*('HANDICAP FORMUAL'!$D$3-' TEAM LINE UP - FINAL'!C22)))</f>
        <v>127</v>
      </c>
      <c r="E22" s="11">
        <v>133</v>
      </c>
      <c r="F22" s="11">
        <f>D22</f>
        <v>127</v>
      </c>
      <c r="G22" s="55"/>
      <c r="H22" s="11">
        <v>96</v>
      </c>
      <c r="I22" s="11">
        <f>D22</f>
        <v>127</v>
      </c>
      <c r="J22" s="55"/>
      <c r="K22" s="11">
        <v>97</v>
      </c>
      <c r="L22" s="11">
        <f>D22</f>
        <v>127</v>
      </c>
      <c r="M22" s="55"/>
      <c r="N22" s="11">
        <v>118</v>
      </c>
      <c r="O22" s="11">
        <f>D22</f>
        <v>127</v>
      </c>
      <c r="P22" s="55"/>
      <c r="Q22" s="11">
        <v>119</v>
      </c>
      <c r="R22" s="11">
        <f>D22</f>
        <v>127</v>
      </c>
      <c r="S22" s="55"/>
      <c r="T22" s="11">
        <v>0</v>
      </c>
      <c r="U22" s="11">
        <f>D22</f>
        <v>127</v>
      </c>
      <c r="V22" s="55"/>
      <c r="W22" s="6">
        <f>U22+T22+R22+Q22+O22+N22+L22+K22+I22+H22+F22+E22</f>
        <v>1325</v>
      </c>
      <c r="X22" s="157"/>
      <c r="Y22" s="163"/>
      <c r="Z22" s="160"/>
      <c r="AA22" s="173"/>
      <c r="AB22" s="165"/>
    </row>
    <row r="23" spans="1:28" s="32" customFormat="1" ht="20.100000000000001" customHeight="1" x14ac:dyDescent="0.2">
      <c r="A23" s="3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</row>
    <row r="24" spans="1:28" s="28" customFormat="1" ht="20.100000000000001" customHeight="1" x14ac:dyDescent="0.25">
      <c r="A24" s="3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8" customFormat="1" ht="20.100000000000001" customHeight="1" x14ac:dyDescent="0.25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8" customFormat="1" ht="20.100000000000001" customHeight="1" x14ac:dyDescent="0.25">
      <c r="A26" s="36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8" customFormat="1" ht="20.100000000000001" customHeight="1" x14ac:dyDescent="0.25">
      <c r="A27" s="3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8" customFormat="1" ht="20.100000000000001" customHeight="1" x14ac:dyDescent="0.25">
      <c r="A28" s="36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5" customFormat="1" x14ac:dyDescent="0.2">
      <c r="A29" s="43"/>
    </row>
    <row r="30" spans="1:28" s="5" customFormat="1" x14ac:dyDescent="0.2">
      <c r="A30" s="43"/>
    </row>
    <row r="31" spans="1:28" s="5" customFormat="1" x14ac:dyDescent="0.2">
      <c r="A31" s="43"/>
    </row>
    <row r="32" spans="1:28" s="5" customFormat="1" x14ac:dyDescent="0.2">
      <c r="A32" s="43"/>
    </row>
    <row r="33" spans="1:1" s="5" customFormat="1" x14ac:dyDescent="0.2">
      <c r="A33" s="43"/>
    </row>
    <row r="34" spans="1:1" s="5" customFormat="1" x14ac:dyDescent="0.2">
      <c r="A34" s="43"/>
    </row>
    <row r="35" spans="1:1" s="5" customFormat="1" x14ac:dyDescent="0.2">
      <c r="A35" s="43"/>
    </row>
    <row r="36" spans="1:1" s="5" customFormat="1" x14ac:dyDescent="0.2">
      <c r="A36" s="43"/>
    </row>
    <row r="37" spans="1:1" s="5" customFormat="1" x14ac:dyDescent="0.2">
      <c r="A37" s="43"/>
    </row>
    <row r="38" spans="1:1" s="5" customFormat="1" x14ac:dyDescent="0.2">
      <c r="A38" s="43"/>
    </row>
    <row r="39" spans="1:1" s="5" customFormat="1" x14ac:dyDescent="0.2">
      <c r="A39" s="43"/>
    </row>
    <row r="40" spans="1:1" s="5" customFormat="1" x14ac:dyDescent="0.2">
      <c r="A40" s="43"/>
    </row>
    <row r="41" spans="1:1" s="5" customFormat="1" x14ac:dyDescent="0.2">
      <c r="A41" s="43"/>
    </row>
    <row r="42" spans="1:1" s="5" customFormat="1" x14ac:dyDescent="0.2">
      <c r="A42" s="43"/>
    </row>
    <row r="43" spans="1:1" s="5" customFormat="1" x14ac:dyDescent="0.2">
      <c r="A43" s="43"/>
    </row>
    <row r="44" spans="1:1" s="5" customFormat="1" x14ac:dyDescent="0.2">
      <c r="A44" s="43"/>
    </row>
    <row r="45" spans="1:1" s="5" customFormat="1" x14ac:dyDescent="0.2">
      <c r="A45" s="43"/>
    </row>
    <row r="46" spans="1:1" s="5" customFormat="1" x14ac:dyDescent="0.2">
      <c r="A46" s="43"/>
    </row>
    <row r="47" spans="1:1" s="5" customFormat="1" x14ac:dyDescent="0.2">
      <c r="A47" s="43"/>
    </row>
    <row r="48" spans="1:1" s="5" customFormat="1" x14ac:dyDescent="0.2">
      <c r="A48" s="43"/>
    </row>
    <row r="49" spans="1:1" s="5" customFormat="1" x14ac:dyDescent="0.2">
      <c r="A49" s="43"/>
    </row>
    <row r="50" spans="1:1" s="5" customFormat="1" x14ac:dyDescent="0.2">
      <c r="A50" s="43"/>
    </row>
    <row r="51" spans="1:1" s="5" customFormat="1" x14ac:dyDescent="0.2">
      <c r="A51" s="43"/>
    </row>
    <row r="52" spans="1:1" s="5" customFormat="1" x14ac:dyDescent="0.2">
      <c r="A52" s="43"/>
    </row>
    <row r="53" spans="1:1" s="5" customFormat="1" x14ac:dyDescent="0.2">
      <c r="A53" s="43"/>
    </row>
    <row r="54" spans="1:1" s="5" customFormat="1" x14ac:dyDescent="0.2">
      <c r="A54" s="43"/>
    </row>
    <row r="55" spans="1:1" s="5" customFormat="1" x14ac:dyDescent="0.2">
      <c r="A55" s="43"/>
    </row>
    <row r="56" spans="1:1" s="5" customFormat="1" x14ac:dyDescent="0.2">
      <c r="A56" s="43"/>
    </row>
    <row r="57" spans="1:1" s="5" customFormat="1" x14ac:dyDescent="0.2">
      <c r="A57" s="43"/>
    </row>
    <row r="58" spans="1:1" s="5" customFormat="1" x14ac:dyDescent="0.2">
      <c r="A58" s="43"/>
    </row>
    <row r="59" spans="1:1" s="5" customFormat="1" x14ac:dyDescent="0.2">
      <c r="A59" s="43"/>
    </row>
    <row r="60" spans="1:1" s="5" customFormat="1" x14ac:dyDescent="0.2">
      <c r="A60" s="43"/>
    </row>
    <row r="61" spans="1:1" s="5" customFormat="1" x14ac:dyDescent="0.2">
      <c r="A61" s="43"/>
    </row>
    <row r="62" spans="1:1" s="5" customFormat="1" x14ac:dyDescent="0.2">
      <c r="A62" s="43"/>
    </row>
    <row r="63" spans="1:1" s="5" customFormat="1" x14ac:dyDescent="0.2">
      <c r="A63" s="43"/>
    </row>
    <row r="64" spans="1:1" s="5" customFormat="1" x14ac:dyDescent="0.2">
      <c r="A64" s="43"/>
    </row>
    <row r="65" spans="1:1" s="5" customFormat="1" x14ac:dyDescent="0.2">
      <c r="A65" s="43"/>
    </row>
    <row r="66" spans="1:1" s="5" customFormat="1" x14ac:dyDescent="0.2">
      <c r="A66" s="43"/>
    </row>
    <row r="67" spans="1:1" s="5" customFormat="1" x14ac:dyDescent="0.2">
      <c r="A67" s="43"/>
    </row>
    <row r="68" spans="1:1" s="5" customFormat="1" x14ac:dyDescent="0.2">
      <c r="A68" s="43"/>
    </row>
    <row r="69" spans="1:1" s="5" customFormat="1" x14ac:dyDescent="0.2">
      <c r="A69" s="43"/>
    </row>
    <row r="70" spans="1:1" s="5" customFormat="1" x14ac:dyDescent="0.2">
      <c r="A70" s="43"/>
    </row>
    <row r="71" spans="1:1" s="5" customFormat="1" x14ac:dyDescent="0.2">
      <c r="A71" s="43"/>
    </row>
    <row r="72" spans="1:1" s="5" customFormat="1" x14ac:dyDescent="0.2">
      <c r="A72" s="43"/>
    </row>
    <row r="73" spans="1:1" s="5" customFormat="1" x14ac:dyDescent="0.2">
      <c r="A73" s="43"/>
    </row>
    <row r="74" spans="1:1" s="5" customFormat="1" x14ac:dyDescent="0.2">
      <c r="A74" s="43"/>
    </row>
    <row r="75" spans="1:1" s="5" customFormat="1" x14ac:dyDescent="0.2">
      <c r="A75" s="43"/>
    </row>
    <row r="76" spans="1:1" s="5" customFormat="1" x14ac:dyDescent="0.2">
      <c r="A76" s="43"/>
    </row>
    <row r="77" spans="1:1" s="5" customFormat="1" x14ac:dyDescent="0.2">
      <c r="A77" s="43"/>
    </row>
    <row r="78" spans="1:1" s="5" customFormat="1" x14ac:dyDescent="0.2">
      <c r="A78" s="43"/>
    </row>
    <row r="79" spans="1:1" s="5" customFormat="1" x14ac:dyDescent="0.2">
      <c r="A79" s="43"/>
    </row>
    <row r="80" spans="1:1" s="5" customFormat="1" x14ac:dyDescent="0.2">
      <c r="A80" s="43"/>
    </row>
    <row r="81" spans="1:1" s="5" customFormat="1" x14ac:dyDescent="0.2">
      <c r="A81" s="43"/>
    </row>
    <row r="82" spans="1:1" s="5" customFormat="1" x14ac:dyDescent="0.2">
      <c r="A82" s="43"/>
    </row>
    <row r="83" spans="1:1" s="5" customFormat="1" x14ac:dyDescent="0.2">
      <c r="A83" s="43"/>
    </row>
    <row r="84" spans="1:1" s="5" customFormat="1" x14ac:dyDescent="0.2">
      <c r="A84" s="43"/>
    </row>
    <row r="85" spans="1:1" s="5" customFormat="1" x14ac:dyDescent="0.2">
      <c r="A85" s="43"/>
    </row>
    <row r="86" spans="1:1" s="5" customFormat="1" x14ac:dyDescent="0.2">
      <c r="A86" s="43"/>
    </row>
    <row r="87" spans="1:1" s="5" customFormat="1" x14ac:dyDescent="0.2">
      <c r="A87" s="43"/>
    </row>
    <row r="88" spans="1:1" s="5" customFormat="1" x14ac:dyDescent="0.2">
      <c r="A88" s="43"/>
    </row>
    <row r="89" spans="1:1" s="5" customFormat="1" x14ac:dyDescent="0.2">
      <c r="A89" s="43"/>
    </row>
    <row r="90" spans="1:1" s="5" customFormat="1" x14ac:dyDescent="0.2">
      <c r="A90" s="43"/>
    </row>
    <row r="91" spans="1:1" s="5" customFormat="1" x14ac:dyDescent="0.2">
      <c r="A91" s="43"/>
    </row>
    <row r="92" spans="1:1" s="5" customFormat="1" x14ac:dyDescent="0.2">
      <c r="A92" s="43"/>
    </row>
    <row r="93" spans="1:1" s="5" customFormat="1" x14ac:dyDescent="0.2">
      <c r="A93" s="43"/>
    </row>
    <row r="94" spans="1:1" s="5" customFormat="1" x14ac:dyDescent="0.2">
      <c r="A94" s="43"/>
    </row>
    <row r="95" spans="1:1" s="5" customFormat="1" x14ac:dyDescent="0.2">
      <c r="A95" s="43"/>
    </row>
    <row r="96" spans="1:1" s="5" customFormat="1" x14ac:dyDescent="0.2">
      <c r="A96" s="43"/>
    </row>
    <row r="97" spans="1:1" s="5" customFormat="1" x14ac:dyDescent="0.2">
      <c r="A97" s="43"/>
    </row>
    <row r="98" spans="1:1" s="5" customFormat="1" x14ac:dyDescent="0.2">
      <c r="A98" s="43"/>
    </row>
    <row r="99" spans="1:1" s="5" customFormat="1" x14ac:dyDescent="0.2">
      <c r="A99" s="43"/>
    </row>
    <row r="100" spans="1:1" s="5" customFormat="1" x14ac:dyDescent="0.2">
      <c r="A100" s="43"/>
    </row>
    <row r="101" spans="1:1" s="5" customFormat="1" x14ac:dyDescent="0.2">
      <c r="A101" s="43"/>
    </row>
    <row r="102" spans="1:1" s="5" customFormat="1" x14ac:dyDescent="0.2">
      <c r="A102" s="43"/>
    </row>
    <row r="103" spans="1:1" s="5" customFormat="1" x14ac:dyDescent="0.2">
      <c r="A103" s="43"/>
    </row>
    <row r="104" spans="1:1" s="5" customFormat="1" x14ac:dyDescent="0.2">
      <c r="A104" s="43"/>
    </row>
    <row r="105" spans="1:1" s="5" customFormat="1" x14ac:dyDescent="0.2">
      <c r="A105" s="43"/>
    </row>
    <row r="106" spans="1:1" s="5" customFormat="1" x14ac:dyDescent="0.2">
      <c r="A106" s="43"/>
    </row>
    <row r="107" spans="1:1" s="5" customFormat="1" x14ac:dyDescent="0.2">
      <c r="A107" s="43"/>
    </row>
    <row r="108" spans="1:1" s="5" customFormat="1" x14ac:dyDescent="0.2">
      <c r="A108" s="43"/>
    </row>
    <row r="109" spans="1:1" s="5" customFormat="1" x14ac:dyDescent="0.2">
      <c r="A109" s="43"/>
    </row>
    <row r="110" spans="1:1" s="5" customFormat="1" x14ac:dyDescent="0.2">
      <c r="A110" s="43"/>
    </row>
    <row r="111" spans="1:1" s="5" customFormat="1" x14ac:dyDescent="0.2">
      <c r="A111" s="43"/>
    </row>
    <row r="112" spans="1:1" s="5" customFormat="1" x14ac:dyDescent="0.2">
      <c r="A112" s="43"/>
    </row>
    <row r="113" spans="1:1" s="5" customFormat="1" x14ac:dyDescent="0.2">
      <c r="A113" s="43"/>
    </row>
    <row r="114" spans="1:1" s="5" customFormat="1" x14ac:dyDescent="0.2">
      <c r="A114" s="43"/>
    </row>
    <row r="115" spans="1:1" s="5" customFormat="1" x14ac:dyDescent="0.2">
      <c r="A115" s="43"/>
    </row>
    <row r="116" spans="1:1" s="5" customFormat="1" x14ac:dyDescent="0.2">
      <c r="A116" s="43"/>
    </row>
    <row r="117" spans="1:1" s="5" customFormat="1" x14ac:dyDescent="0.2">
      <c r="A117" s="43"/>
    </row>
    <row r="118" spans="1:1" s="5" customFormat="1" x14ac:dyDescent="0.2">
      <c r="A118" s="43"/>
    </row>
    <row r="119" spans="1:1" s="5" customFormat="1" x14ac:dyDescent="0.2">
      <c r="A119" s="43"/>
    </row>
    <row r="120" spans="1:1" s="5" customFormat="1" x14ac:dyDescent="0.2">
      <c r="A120" s="43"/>
    </row>
    <row r="121" spans="1:1" s="5" customFormat="1" x14ac:dyDescent="0.2">
      <c r="A121" s="43"/>
    </row>
    <row r="122" spans="1:1" s="5" customFormat="1" x14ac:dyDescent="0.2">
      <c r="A122" s="43"/>
    </row>
    <row r="123" spans="1:1" s="5" customFormat="1" x14ac:dyDescent="0.2">
      <c r="A123" s="43"/>
    </row>
    <row r="124" spans="1:1" s="5" customFormat="1" x14ac:dyDescent="0.2">
      <c r="A124" s="43"/>
    </row>
    <row r="125" spans="1:1" s="5" customFormat="1" x14ac:dyDescent="0.2">
      <c r="A125" s="43"/>
    </row>
    <row r="126" spans="1:1" s="5" customFormat="1" x14ac:dyDescent="0.2">
      <c r="A126" s="43"/>
    </row>
    <row r="127" spans="1:1" s="5" customFormat="1" x14ac:dyDescent="0.2">
      <c r="A127" s="43"/>
    </row>
    <row r="128" spans="1:1" s="5" customFormat="1" x14ac:dyDescent="0.2">
      <c r="A128" s="43"/>
    </row>
    <row r="129" spans="1:1" s="5" customFormat="1" x14ac:dyDescent="0.2">
      <c r="A129" s="43"/>
    </row>
    <row r="130" spans="1:1" s="5" customFormat="1" x14ac:dyDescent="0.2">
      <c r="A130" s="43"/>
    </row>
    <row r="131" spans="1:1" s="5" customFormat="1" x14ac:dyDescent="0.2">
      <c r="A131" s="43"/>
    </row>
    <row r="132" spans="1:1" s="5" customFormat="1" x14ac:dyDescent="0.2">
      <c r="A132" s="43"/>
    </row>
    <row r="133" spans="1:1" s="5" customFormat="1" x14ac:dyDescent="0.2">
      <c r="A133" s="43"/>
    </row>
    <row r="134" spans="1:1" s="5" customFormat="1" x14ac:dyDescent="0.2">
      <c r="A134" s="43"/>
    </row>
    <row r="135" spans="1:1" s="5" customFormat="1" x14ac:dyDescent="0.2">
      <c r="A135" s="43"/>
    </row>
    <row r="136" spans="1:1" s="5" customFormat="1" x14ac:dyDescent="0.2">
      <c r="A136" s="43"/>
    </row>
    <row r="137" spans="1:1" s="5" customFormat="1" x14ac:dyDescent="0.2">
      <c r="A137" s="43"/>
    </row>
    <row r="138" spans="1:1" s="5" customFormat="1" x14ac:dyDescent="0.2">
      <c r="A138" s="43"/>
    </row>
    <row r="139" spans="1:1" s="5" customFormat="1" x14ac:dyDescent="0.2">
      <c r="A139" s="43"/>
    </row>
    <row r="140" spans="1:1" s="5" customFormat="1" x14ac:dyDescent="0.2">
      <c r="A140" s="43"/>
    </row>
    <row r="141" spans="1:1" s="5" customFormat="1" x14ac:dyDescent="0.2">
      <c r="A141" s="43"/>
    </row>
    <row r="142" spans="1:1" s="5" customFormat="1" x14ac:dyDescent="0.2">
      <c r="A142" s="43"/>
    </row>
    <row r="143" spans="1:1" s="5" customFormat="1" x14ac:dyDescent="0.2">
      <c r="A143" s="43"/>
    </row>
    <row r="144" spans="1:1" s="5" customFormat="1" x14ac:dyDescent="0.2">
      <c r="A144" s="43"/>
    </row>
    <row r="145" spans="1:1" s="5" customFormat="1" x14ac:dyDescent="0.2">
      <c r="A145" s="43"/>
    </row>
    <row r="146" spans="1:1" s="5" customFormat="1" x14ac:dyDescent="0.2">
      <c r="A146" s="43"/>
    </row>
    <row r="147" spans="1:1" s="5" customFormat="1" x14ac:dyDescent="0.2">
      <c r="A147" s="43"/>
    </row>
    <row r="148" spans="1:1" s="5" customFormat="1" x14ac:dyDescent="0.2">
      <c r="A148" s="43"/>
    </row>
    <row r="149" spans="1:1" s="5" customFormat="1" x14ac:dyDescent="0.2">
      <c r="A149" s="43"/>
    </row>
    <row r="150" spans="1:1" s="5" customFormat="1" x14ac:dyDescent="0.2">
      <c r="A150" s="43"/>
    </row>
    <row r="151" spans="1:1" s="5" customFormat="1" x14ac:dyDescent="0.2">
      <c r="A151" s="43"/>
    </row>
    <row r="152" spans="1:1" s="5" customFormat="1" x14ac:dyDescent="0.2">
      <c r="A152" s="43"/>
    </row>
    <row r="153" spans="1:1" s="5" customFormat="1" x14ac:dyDescent="0.2">
      <c r="A153" s="43"/>
    </row>
    <row r="154" spans="1:1" s="5" customFormat="1" x14ac:dyDescent="0.2">
      <c r="A154" s="43"/>
    </row>
    <row r="155" spans="1:1" s="5" customFormat="1" x14ac:dyDescent="0.2">
      <c r="A155" s="43"/>
    </row>
    <row r="156" spans="1:1" s="5" customFormat="1" x14ac:dyDescent="0.2">
      <c r="A156" s="43"/>
    </row>
    <row r="157" spans="1:1" s="5" customFormat="1" x14ac:dyDescent="0.2">
      <c r="A157" s="43"/>
    </row>
    <row r="158" spans="1:1" s="5" customFormat="1" x14ac:dyDescent="0.2">
      <c r="A158" s="43"/>
    </row>
    <row r="159" spans="1:1" s="5" customFormat="1" x14ac:dyDescent="0.2">
      <c r="A159" s="43"/>
    </row>
    <row r="160" spans="1:1" s="5" customFormat="1" x14ac:dyDescent="0.2">
      <c r="A160" s="43"/>
    </row>
    <row r="161" spans="1:1" s="5" customFormat="1" x14ac:dyDescent="0.2">
      <c r="A161" s="43"/>
    </row>
    <row r="162" spans="1:1" s="5" customFormat="1" x14ac:dyDescent="0.2">
      <c r="A162" s="43"/>
    </row>
    <row r="163" spans="1:1" s="5" customFormat="1" x14ac:dyDescent="0.2">
      <c r="A163" s="43"/>
    </row>
    <row r="164" spans="1:1" s="5" customFormat="1" x14ac:dyDescent="0.2">
      <c r="A164" s="43"/>
    </row>
    <row r="165" spans="1:1" s="5" customFormat="1" x14ac:dyDescent="0.2">
      <c r="A165" s="43"/>
    </row>
    <row r="166" spans="1:1" s="5" customFormat="1" x14ac:dyDescent="0.2">
      <c r="A166" s="43"/>
    </row>
    <row r="167" spans="1:1" s="5" customFormat="1" x14ac:dyDescent="0.2">
      <c r="A167" s="43"/>
    </row>
    <row r="168" spans="1:1" s="5" customFormat="1" x14ac:dyDescent="0.2">
      <c r="A168" s="43"/>
    </row>
    <row r="169" spans="1:1" s="5" customFormat="1" x14ac:dyDescent="0.2">
      <c r="A169" s="43"/>
    </row>
    <row r="170" spans="1:1" s="5" customFormat="1" x14ac:dyDescent="0.2">
      <c r="A170" s="43"/>
    </row>
    <row r="171" spans="1:1" s="5" customFormat="1" x14ac:dyDescent="0.2">
      <c r="A171" s="43"/>
    </row>
    <row r="172" spans="1:1" s="5" customFormat="1" x14ac:dyDescent="0.2">
      <c r="A172" s="43"/>
    </row>
    <row r="173" spans="1:1" s="5" customFormat="1" x14ac:dyDescent="0.2">
      <c r="A173" s="43"/>
    </row>
    <row r="174" spans="1:1" s="5" customFormat="1" x14ac:dyDescent="0.2">
      <c r="A174" s="43"/>
    </row>
    <row r="175" spans="1:1" s="5" customFormat="1" x14ac:dyDescent="0.2">
      <c r="A175" s="43"/>
    </row>
    <row r="176" spans="1:1" s="5" customFormat="1" x14ac:dyDescent="0.2">
      <c r="A176" s="43"/>
    </row>
    <row r="177" spans="1:1" s="5" customFormat="1" x14ac:dyDescent="0.2">
      <c r="A177" s="43"/>
    </row>
    <row r="178" spans="1:1" s="5" customFormat="1" x14ac:dyDescent="0.2">
      <c r="A178" s="43"/>
    </row>
    <row r="179" spans="1:1" s="5" customFormat="1" x14ac:dyDescent="0.2">
      <c r="A179" s="43"/>
    </row>
    <row r="180" spans="1:1" s="5" customFormat="1" x14ac:dyDescent="0.2">
      <c r="A180" s="43"/>
    </row>
    <row r="181" spans="1:1" s="5" customFormat="1" x14ac:dyDescent="0.2">
      <c r="A181" s="43"/>
    </row>
    <row r="182" spans="1:1" s="5" customFormat="1" x14ac:dyDescent="0.2">
      <c r="A182" s="43"/>
    </row>
    <row r="183" spans="1:1" s="5" customFormat="1" x14ac:dyDescent="0.2">
      <c r="A183" s="43"/>
    </row>
    <row r="184" spans="1:1" s="5" customFormat="1" x14ac:dyDescent="0.2">
      <c r="A184" s="43"/>
    </row>
    <row r="185" spans="1:1" s="5" customFormat="1" x14ac:dyDescent="0.2">
      <c r="A185" s="43"/>
    </row>
    <row r="186" spans="1:1" s="5" customFormat="1" x14ac:dyDescent="0.2">
      <c r="A186" s="43"/>
    </row>
    <row r="187" spans="1:1" s="5" customFormat="1" x14ac:dyDescent="0.2">
      <c r="A187" s="43"/>
    </row>
    <row r="188" spans="1:1" s="5" customFormat="1" x14ac:dyDescent="0.2">
      <c r="A188" s="43"/>
    </row>
    <row r="189" spans="1:1" s="5" customFormat="1" x14ac:dyDescent="0.2">
      <c r="A189" s="43"/>
    </row>
    <row r="190" spans="1:1" s="5" customFormat="1" x14ac:dyDescent="0.2">
      <c r="A190" s="43"/>
    </row>
    <row r="191" spans="1:1" s="5" customFormat="1" x14ac:dyDescent="0.2">
      <c r="A191" s="43"/>
    </row>
    <row r="192" spans="1:1" s="5" customFormat="1" x14ac:dyDescent="0.2">
      <c r="A192" s="43"/>
    </row>
    <row r="193" spans="1:1" s="5" customFormat="1" x14ac:dyDescent="0.2">
      <c r="A193" s="43"/>
    </row>
    <row r="194" spans="1:1" s="5" customFormat="1" x14ac:dyDescent="0.2">
      <c r="A194" s="43"/>
    </row>
    <row r="195" spans="1:1" s="5" customFormat="1" x14ac:dyDescent="0.2">
      <c r="A195" s="43"/>
    </row>
    <row r="196" spans="1:1" s="5" customFormat="1" x14ac:dyDescent="0.2">
      <c r="A196" s="43"/>
    </row>
    <row r="197" spans="1:1" s="5" customFormat="1" x14ac:dyDescent="0.2">
      <c r="A197" s="43"/>
    </row>
    <row r="198" spans="1:1" s="5" customFormat="1" x14ac:dyDescent="0.2">
      <c r="A198" s="43"/>
    </row>
    <row r="199" spans="1:1" s="5" customFormat="1" x14ac:dyDescent="0.2">
      <c r="A199" s="43"/>
    </row>
    <row r="200" spans="1:1" s="5" customFormat="1" x14ac:dyDescent="0.2">
      <c r="A200" s="43"/>
    </row>
    <row r="201" spans="1:1" s="5" customFormat="1" x14ac:dyDescent="0.2">
      <c r="A201" s="43"/>
    </row>
    <row r="202" spans="1:1" s="5" customFormat="1" x14ac:dyDescent="0.2">
      <c r="A202" s="43"/>
    </row>
    <row r="203" spans="1:1" s="5" customFormat="1" x14ac:dyDescent="0.2">
      <c r="A203" s="43"/>
    </row>
    <row r="204" spans="1:1" s="5" customFormat="1" x14ac:dyDescent="0.2">
      <c r="A204" s="43"/>
    </row>
    <row r="205" spans="1:1" s="5" customFormat="1" x14ac:dyDescent="0.2">
      <c r="A205" s="43"/>
    </row>
    <row r="206" spans="1:1" s="5" customFormat="1" x14ac:dyDescent="0.2">
      <c r="A206" s="43"/>
    </row>
    <row r="207" spans="1:1" s="5" customFormat="1" x14ac:dyDescent="0.2">
      <c r="A207" s="43"/>
    </row>
    <row r="208" spans="1:1" s="5" customFormat="1" x14ac:dyDescent="0.2">
      <c r="A208" s="43"/>
    </row>
    <row r="209" spans="1:1" s="5" customFormat="1" x14ac:dyDescent="0.2">
      <c r="A209" s="43"/>
    </row>
    <row r="210" spans="1:1" s="5" customFormat="1" x14ac:dyDescent="0.2">
      <c r="A210" s="43"/>
    </row>
    <row r="211" spans="1:1" s="5" customFormat="1" x14ac:dyDescent="0.2">
      <c r="A211" s="43"/>
    </row>
    <row r="212" spans="1:1" s="5" customFormat="1" x14ac:dyDescent="0.2">
      <c r="A212" s="43"/>
    </row>
    <row r="213" spans="1:1" s="5" customFormat="1" x14ac:dyDescent="0.2">
      <c r="A213" s="43"/>
    </row>
    <row r="214" spans="1:1" s="5" customFormat="1" x14ac:dyDescent="0.2">
      <c r="A214" s="43"/>
    </row>
    <row r="215" spans="1:1" s="5" customFormat="1" x14ac:dyDescent="0.2">
      <c r="A215" s="43"/>
    </row>
    <row r="216" spans="1:1" s="5" customFormat="1" x14ac:dyDescent="0.2">
      <c r="A216" s="43"/>
    </row>
    <row r="217" spans="1:1" s="5" customFormat="1" x14ac:dyDescent="0.2">
      <c r="A217" s="43"/>
    </row>
    <row r="218" spans="1:1" s="5" customFormat="1" x14ac:dyDescent="0.2">
      <c r="A218" s="43"/>
    </row>
    <row r="219" spans="1:1" s="5" customFormat="1" x14ac:dyDescent="0.2">
      <c r="A219" s="43"/>
    </row>
    <row r="220" spans="1:1" s="5" customFormat="1" x14ac:dyDescent="0.2">
      <c r="A220" s="43"/>
    </row>
    <row r="221" spans="1:1" s="5" customFormat="1" x14ac:dyDescent="0.2">
      <c r="A221" s="43"/>
    </row>
    <row r="222" spans="1:1" s="5" customFormat="1" x14ac:dyDescent="0.2">
      <c r="A222" s="43"/>
    </row>
    <row r="223" spans="1:1" s="5" customFormat="1" x14ac:dyDescent="0.2">
      <c r="A223" s="43"/>
    </row>
    <row r="224" spans="1:1" s="5" customFormat="1" x14ac:dyDescent="0.2">
      <c r="A224" s="43"/>
    </row>
    <row r="225" spans="1:1" s="5" customFormat="1" x14ac:dyDescent="0.2">
      <c r="A225" s="43"/>
    </row>
    <row r="226" spans="1:1" s="5" customFormat="1" x14ac:dyDescent="0.2">
      <c r="A226" s="43"/>
    </row>
    <row r="227" spans="1:1" s="5" customFormat="1" x14ac:dyDescent="0.2">
      <c r="A227" s="43"/>
    </row>
    <row r="228" spans="1:1" s="5" customFormat="1" x14ac:dyDescent="0.2">
      <c r="A228" s="43"/>
    </row>
    <row r="229" spans="1:1" s="5" customFormat="1" x14ac:dyDescent="0.2">
      <c r="A229" s="43"/>
    </row>
    <row r="230" spans="1:1" s="5" customFormat="1" x14ac:dyDescent="0.2">
      <c r="A230" s="43"/>
    </row>
    <row r="231" spans="1:1" s="5" customFormat="1" x14ac:dyDescent="0.2">
      <c r="A231" s="43"/>
    </row>
    <row r="232" spans="1:1" s="5" customFormat="1" x14ac:dyDescent="0.2">
      <c r="A232" s="43"/>
    </row>
    <row r="233" spans="1:1" s="5" customFormat="1" x14ac:dyDescent="0.2">
      <c r="A233" s="43"/>
    </row>
    <row r="234" spans="1:1" s="5" customFormat="1" x14ac:dyDescent="0.2">
      <c r="A234" s="43"/>
    </row>
    <row r="235" spans="1:1" s="5" customFormat="1" x14ac:dyDescent="0.2">
      <c r="A235" s="43"/>
    </row>
    <row r="236" spans="1:1" s="5" customFormat="1" x14ac:dyDescent="0.2">
      <c r="A236" s="43"/>
    </row>
    <row r="237" spans="1:1" s="5" customFormat="1" x14ac:dyDescent="0.2">
      <c r="A237" s="43"/>
    </row>
    <row r="238" spans="1:1" s="5" customFormat="1" x14ac:dyDescent="0.2">
      <c r="A238" s="43"/>
    </row>
    <row r="239" spans="1:1" s="5" customFormat="1" x14ac:dyDescent="0.2">
      <c r="A239" s="43"/>
    </row>
    <row r="240" spans="1:1" s="5" customFormat="1" x14ac:dyDescent="0.2">
      <c r="A240" s="43"/>
    </row>
    <row r="241" spans="1:1" s="5" customFormat="1" x14ac:dyDescent="0.2">
      <c r="A241" s="43"/>
    </row>
    <row r="242" spans="1:1" s="5" customFormat="1" x14ac:dyDescent="0.2">
      <c r="A242" s="43"/>
    </row>
    <row r="243" spans="1:1" s="5" customFormat="1" x14ac:dyDescent="0.2">
      <c r="A243" s="43"/>
    </row>
    <row r="244" spans="1:1" s="5" customFormat="1" x14ac:dyDescent="0.2">
      <c r="A244" s="43"/>
    </row>
    <row r="245" spans="1:1" s="5" customFormat="1" x14ac:dyDescent="0.2">
      <c r="A245" s="43"/>
    </row>
    <row r="246" spans="1:1" s="5" customFormat="1" x14ac:dyDescent="0.2">
      <c r="A246" s="43"/>
    </row>
    <row r="247" spans="1:1" s="5" customFormat="1" x14ac:dyDescent="0.2">
      <c r="A247" s="43"/>
    </row>
    <row r="248" spans="1:1" s="5" customFormat="1" x14ac:dyDescent="0.2">
      <c r="A248" s="43"/>
    </row>
    <row r="249" spans="1:1" s="5" customFormat="1" x14ac:dyDescent="0.2">
      <c r="A249" s="43"/>
    </row>
    <row r="250" spans="1:1" s="5" customFormat="1" x14ac:dyDescent="0.2">
      <c r="A250" s="43"/>
    </row>
    <row r="251" spans="1:1" s="5" customFormat="1" x14ac:dyDescent="0.2">
      <c r="A251" s="43"/>
    </row>
    <row r="252" spans="1:1" s="5" customFormat="1" x14ac:dyDescent="0.2">
      <c r="A252" s="43"/>
    </row>
    <row r="253" spans="1:1" s="5" customFormat="1" x14ac:dyDescent="0.2">
      <c r="A253" s="43"/>
    </row>
    <row r="254" spans="1:1" s="5" customFormat="1" x14ac:dyDescent="0.2">
      <c r="A254" s="43"/>
    </row>
    <row r="255" spans="1:1" s="5" customFormat="1" x14ac:dyDescent="0.2">
      <c r="A255" s="43"/>
    </row>
    <row r="256" spans="1:1" s="5" customFormat="1" x14ac:dyDescent="0.2">
      <c r="A256" s="43"/>
    </row>
    <row r="257" spans="1:1" s="5" customFormat="1" x14ac:dyDescent="0.2">
      <c r="A257" s="43"/>
    </row>
    <row r="258" spans="1:1" s="5" customFormat="1" x14ac:dyDescent="0.2">
      <c r="A258" s="43"/>
    </row>
    <row r="259" spans="1:1" s="5" customFormat="1" x14ac:dyDescent="0.2">
      <c r="A259" s="43"/>
    </row>
    <row r="260" spans="1:1" s="5" customFormat="1" x14ac:dyDescent="0.2">
      <c r="A260" s="43"/>
    </row>
    <row r="261" spans="1:1" s="5" customFormat="1" x14ac:dyDescent="0.2">
      <c r="A261" s="43"/>
    </row>
    <row r="262" spans="1:1" s="5" customFormat="1" x14ac:dyDescent="0.2">
      <c r="A262" s="43"/>
    </row>
    <row r="263" spans="1:1" s="5" customFormat="1" x14ac:dyDescent="0.2">
      <c r="A263" s="43"/>
    </row>
    <row r="264" spans="1:1" s="5" customFormat="1" x14ac:dyDescent="0.2">
      <c r="A264" s="43"/>
    </row>
    <row r="265" spans="1:1" s="5" customFormat="1" x14ac:dyDescent="0.2">
      <c r="A265" s="43"/>
    </row>
    <row r="266" spans="1:1" s="5" customFormat="1" x14ac:dyDescent="0.2">
      <c r="A266" s="43"/>
    </row>
    <row r="267" spans="1:1" s="5" customFormat="1" x14ac:dyDescent="0.2">
      <c r="A267" s="43"/>
    </row>
    <row r="268" spans="1:1" s="5" customFormat="1" x14ac:dyDescent="0.2">
      <c r="A268" s="43"/>
    </row>
    <row r="269" spans="1:1" s="5" customFormat="1" x14ac:dyDescent="0.2">
      <c r="A269" s="43"/>
    </row>
    <row r="270" spans="1:1" s="5" customFormat="1" x14ac:dyDescent="0.2">
      <c r="A270" s="43"/>
    </row>
    <row r="271" spans="1:1" s="5" customFormat="1" x14ac:dyDescent="0.2">
      <c r="A271" s="43"/>
    </row>
    <row r="272" spans="1:1" s="5" customFormat="1" x14ac:dyDescent="0.2">
      <c r="A272" s="43"/>
    </row>
    <row r="273" spans="1:1" s="5" customFormat="1" x14ac:dyDescent="0.2">
      <c r="A273" s="43"/>
    </row>
    <row r="274" spans="1:1" s="5" customFormat="1" x14ac:dyDescent="0.2">
      <c r="A274" s="43"/>
    </row>
    <row r="275" spans="1:1" s="5" customFormat="1" x14ac:dyDescent="0.2">
      <c r="A275" s="43"/>
    </row>
    <row r="276" spans="1:1" s="5" customFormat="1" x14ac:dyDescent="0.2">
      <c r="A276" s="43"/>
    </row>
    <row r="277" spans="1:1" s="5" customFormat="1" x14ac:dyDescent="0.2">
      <c r="A277" s="43"/>
    </row>
    <row r="278" spans="1:1" s="5" customFormat="1" x14ac:dyDescent="0.2">
      <c r="A278" s="43"/>
    </row>
    <row r="279" spans="1:1" s="5" customFormat="1" x14ac:dyDescent="0.2">
      <c r="A279" s="43"/>
    </row>
    <row r="280" spans="1:1" s="5" customFormat="1" x14ac:dyDescent="0.2">
      <c r="A280" s="43"/>
    </row>
    <row r="281" spans="1:1" s="5" customFormat="1" x14ac:dyDescent="0.2">
      <c r="A281" s="43"/>
    </row>
    <row r="282" spans="1:1" s="5" customFormat="1" x14ac:dyDescent="0.2">
      <c r="A282" s="43"/>
    </row>
    <row r="283" spans="1:1" s="5" customFormat="1" x14ac:dyDescent="0.2">
      <c r="A283" s="43"/>
    </row>
    <row r="284" spans="1:1" s="5" customFormat="1" x14ac:dyDescent="0.2">
      <c r="A284" s="43"/>
    </row>
    <row r="285" spans="1:1" s="5" customFormat="1" x14ac:dyDescent="0.2">
      <c r="A285" s="43"/>
    </row>
    <row r="286" spans="1:1" s="5" customFormat="1" x14ac:dyDescent="0.2">
      <c r="A286" s="43"/>
    </row>
    <row r="287" spans="1:1" s="5" customFormat="1" x14ac:dyDescent="0.2">
      <c r="A287" s="43"/>
    </row>
    <row r="288" spans="1:1" s="5" customFormat="1" x14ac:dyDescent="0.2">
      <c r="A288" s="43"/>
    </row>
    <row r="289" spans="1:1" s="5" customFormat="1" x14ac:dyDescent="0.2">
      <c r="A289" s="43"/>
    </row>
    <row r="290" spans="1:1" s="5" customFormat="1" x14ac:dyDescent="0.2">
      <c r="A290" s="43"/>
    </row>
    <row r="291" spans="1:1" s="5" customFormat="1" x14ac:dyDescent="0.2">
      <c r="A291" s="43"/>
    </row>
    <row r="292" spans="1:1" s="5" customFormat="1" x14ac:dyDescent="0.2">
      <c r="A292" s="43"/>
    </row>
    <row r="293" spans="1:1" s="5" customFormat="1" x14ac:dyDescent="0.2">
      <c r="A293" s="43"/>
    </row>
    <row r="294" spans="1:1" s="5" customFormat="1" x14ac:dyDescent="0.2">
      <c r="A294" s="43"/>
    </row>
    <row r="295" spans="1:1" s="5" customFormat="1" x14ac:dyDescent="0.2">
      <c r="A295" s="43"/>
    </row>
    <row r="296" spans="1:1" s="5" customFormat="1" x14ac:dyDescent="0.2">
      <c r="A296" s="43"/>
    </row>
    <row r="297" spans="1:1" s="5" customFormat="1" x14ac:dyDescent="0.2">
      <c r="A297" s="43"/>
    </row>
    <row r="298" spans="1:1" s="5" customFormat="1" x14ac:dyDescent="0.2">
      <c r="A298" s="43"/>
    </row>
    <row r="299" spans="1:1" s="5" customFormat="1" x14ac:dyDescent="0.2">
      <c r="A299" s="43"/>
    </row>
    <row r="300" spans="1:1" s="5" customFormat="1" x14ac:dyDescent="0.2">
      <c r="A300" s="43"/>
    </row>
    <row r="301" spans="1:1" s="5" customFormat="1" x14ac:dyDescent="0.2">
      <c r="A301" s="43"/>
    </row>
    <row r="302" spans="1:1" s="5" customFormat="1" x14ac:dyDescent="0.2">
      <c r="A302" s="43"/>
    </row>
    <row r="303" spans="1:1" s="5" customFormat="1" x14ac:dyDescent="0.2">
      <c r="A303" s="43"/>
    </row>
    <row r="304" spans="1:1" s="5" customFormat="1" x14ac:dyDescent="0.2">
      <c r="A304" s="43"/>
    </row>
    <row r="305" spans="1:1" s="5" customFormat="1" x14ac:dyDescent="0.2">
      <c r="A305" s="43"/>
    </row>
    <row r="306" spans="1:1" s="5" customFormat="1" x14ac:dyDescent="0.2">
      <c r="A306" s="43"/>
    </row>
    <row r="307" spans="1:1" s="5" customFormat="1" x14ac:dyDescent="0.2">
      <c r="A307" s="43"/>
    </row>
    <row r="308" spans="1:1" s="5" customFormat="1" x14ac:dyDescent="0.2">
      <c r="A308" s="43"/>
    </row>
    <row r="309" spans="1:1" s="5" customFormat="1" x14ac:dyDescent="0.2">
      <c r="A309" s="43"/>
    </row>
    <row r="310" spans="1:1" s="5" customFormat="1" x14ac:dyDescent="0.2">
      <c r="A310" s="43"/>
    </row>
    <row r="311" spans="1:1" s="5" customFormat="1" x14ac:dyDescent="0.2">
      <c r="A311" s="43"/>
    </row>
    <row r="312" spans="1:1" s="5" customFormat="1" x14ac:dyDescent="0.2">
      <c r="A312" s="43"/>
    </row>
    <row r="313" spans="1:1" s="5" customFormat="1" x14ac:dyDescent="0.2">
      <c r="A313" s="43"/>
    </row>
    <row r="314" spans="1:1" s="5" customFormat="1" x14ac:dyDescent="0.2">
      <c r="A314" s="43"/>
    </row>
    <row r="315" spans="1:1" s="5" customFormat="1" x14ac:dyDescent="0.2">
      <c r="A315" s="43"/>
    </row>
    <row r="316" spans="1:1" s="5" customFormat="1" x14ac:dyDescent="0.2">
      <c r="A316" s="43"/>
    </row>
    <row r="317" spans="1:1" s="5" customFormat="1" x14ac:dyDescent="0.2">
      <c r="A317" s="43"/>
    </row>
    <row r="318" spans="1:1" s="5" customFormat="1" x14ac:dyDescent="0.2">
      <c r="A318" s="43"/>
    </row>
    <row r="319" spans="1:1" s="5" customFormat="1" x14ac:dyDescent="0.2">
      <c r="A319" s="43"/>
    </row>
    <row r="320" spans="1:1" s="5" customFormat="1" x14ac:dyDescent="0.2">
      <c r="A320" s="43"/>
    </row>
    <row r="321" spans="1:1" s="5" customFormat="1" x14ac:dyDescent="0.2">
      <c r="A321" s="43"/>
    </row>
    <row r="322" spans="1:1" s="5" customFormat="1" x14ac:dyDescent="0.2">
      <c r="A322" s="43"/>
    </row>
    <row r="323" spans="1:1" s="5" customFormat="1" x14ac:dyDescent="0.2">
      <c r="A323" s="43"/>
    </row>
    <row r="324" spans="1:1" s="5" customFormat="1" x14ac:dyDescent="0.2">
      <c r="A324" s="43"/>
    </row>
    <row r="325" spans="1:1" s="5" customFormat="1" x14ac:dyDescent="0.2">
      <c r="A325" s="43"/>
    </row>
    <row r="326" spans="1:1" s="5" customFormat="1" x14ac:dyDescent="0.2">
      <c r="A326" s="43"/>
    </row>
    <row r="327" spans="1:1" s="5" customFormat="1" x14ac:dyDescent="0.2">
      <c r="A327" s="43"/>
    </row>
    <row r="328" spans="1:1" s="5" customFormat="1" x14ac:dyDescent="0.2">
      <c r="A328" s="43"/>
    </row>
    <row r="329" spans="1:1" s="5" customFormat="1" x14ac:dyDescent="0.2">
      <c r="A329" s="43"/>
    </row>
    <row r="330" spans="1:1" s="5" customFormat="1" x14ac:dyDescent="0.2">
      <c r="A330" s="43"/>
    </row>
    <row r="331" spans="1:1" s="5" customFormat="1" x14ac:dyDescent="0.2">
      <c r="A331" s="43"/>
    </row>
    <row r="332" spans="1:1" s="5" customFormat="1" x14ac:dyDescent="0.2">
      <c r="A332" s="43"/>
    </row>
    <row r="333" spans="1:1" s="5" customFormat="1" x14ac:dyDescent="0.2">
      <c r="A333" s="43"/>
    </row>
    <row r="334" spans="1:1" s="5" customFormat="1" x14ac:dyDescent="0.2">
      <c r="A334" s="43"/>
    </row>
    <row r="335" spans="1:1" s="5" customFormat="1" x14ac:dyDescent="0.2">
      <c r="A335" s="43"/>
    </row>
    <row r="336" spans="1:1" s="5" customFormat="1" x14ac:dyDescent="0.2">
      <c r="A336" s="43"/>
    </row>
    <row r="337" spans="1:1" s="5" customFormat="1" x14ac:dyDescent="0.2">
      <c r="A337" s="43"/>
    </row>
    <row r="338" spans="1:1" s="5" customFormat="1" x14ac:dyDescent="0.2">
      <c r="A338" s="43"/>
    </row>
    <row r="339" spans="1:1" s="5" customFormat="1" x14ac:dyDescent="0.2">
      <c r="A339" s="43"/>
    </row>
    <row r="340" spans="1:1" s="5" customFormat="1" x14ac:dyDescent="0.2">
      <c r="A340" s="43"/>
    </row>
    <row r="341" spans="1:1" s="5" customFormat="1" x14ac:dyDescent="0.2">
      <c r="A341" s="43"/>
    </row>
    <row r="342" spans="1:1" s="5" customFormat="1" x14ac:dyDescent="0.2">
      <c r="A342" s="43"/>
    </row>
    <row r="343" spans="1:1" s="5" customFormat="1" x14ac:dyDescent="0.2">
      <c r="A343" s="43"/>
    </row>
    <row r="344" spans="1:1" s="5" customFormat="1" x14ac:dyDescent="0.2">
      <c r="A344" s="43"/>
    </row>
    <row r="345" spans="1:1" s="5" customFormat="1" x14ac:dyDescent="0.2">
      <c r="A345" s="43"/>
    </row>
    <row r="346" spans="1:1" s="5" customFormat="1" x14ac:dyDescent="0.2">
      <c r="A346" s="43"/>
    </row>
    <row r="347" spans="1:1" s="5" customFormat="1" x14ac:dyDescent="0.2">
      <c r="A347" s="43"/>
    </row>
    <row r="348" spans="1:1" s="5" customFormat="1" x14ac:dyDescent="0.2">
      <c r="A348" s="43"/>
    </row>
    <row r="349" spans="1:1" s="5" customFormat="1" x14ac:dyDescent="0.2">
      <c r="A349" s="43"/>
    </row>
    <row r="350" spans="1:1" s="5" customFormat="1" x14ac:dyDescent="0.2">
      <c r="A350" s="43"/>
    </row>
    <row r="351" spans="1:1" s="5" customFormat="1" x14ac:dyDescent="0.2">
      <c r="A351" s="43"/>
    </row>
    <row r="352" spans="1:1" s="5" customFormat="1" x14ac:dyDescent="0.2">
      <c r="A352" s="43"/>
    </row>
    <row r="353" spans="1:1" s="5" customFormat="1" x14ac:dyDescent="0.2">
      <c r="A353" s="43"/>
    </row>
    <row r="354" spans="1:1" s="5" customFormat="1" x14ac:dyDescent="0.2">
      <c r="A354" s="43"/>
    </row>
    <row r="355" spans="1:1" s="5" customFormat="1" x14ac:dyDescent="0.2">
      <c r="A355" s="43"/>
    </row>
    <row r="356" spans="1:1" s="5" customFormat="1" x14ac:dyDescent="0.2">
      <c r="A356" s="43"/>
    </row>
    <row r="357" spans="1:1" s="5" customFormat="1" x14ac:dyDescent="0.2">
      <c r="A357" s="43"/>
    </row>
    <row r="358" spans="1:1" s="5" customFormat="1" x14ac:dyDescent="0.2">
      <c r="A358" s="43"/>
    </row>
    <row r="359" spans="1:1" s="5" customFormat="1" x14ac:dyDescent="0.2">
      <c r="A359" s="43"/>
    </row>
    <row r="360" spans="1:1" s="5" customFormat="1" x14ac:dyDescent="0.2">
      <c r="A360" s="43"/>
    </row>
    <row r="361" spans="1:1" s="5" customFormat="1" x14ac:dyDescent="0.2">
      <c r="A361" s="43"/>
    </row>
    <row r="362" spans="1:1" s="5" customFormat="1" x14ac:dyDescent="0.2">
      <c r="A362" s="43"/>
    </row>
    <row r="363" spans="1:1" s="5" customFormat="1" x14ac:dyDescent="0.2">
      <c r="A363" s="43"/>
    </row>
    <row r="364" spans="1:1" s="5" customFormat="1" x14ac:dyDescent="0.2">
      <c r="A364" s="43"/>
    </row>
    <row r="365" spans="1:1" s="5" customFormat="1" x14ac:dyDescent="0.2">
      <c r="A365" s="43"/>
    </row>
    <row r="366" spans="1:1" s="5" customFormat="1" x14ac:dyDescent="0.2">
      <c r="A366" s="43"/>
    </row>
    <row r="367" spans="1:1" s="5" customFormat="1" x14ac:dyDescent="0.2">
      <c r="A367" s="43"/>
    </row>
    <row r="368" spans="1:1" s="5" customFormat="1" x14ac:dyDescent="0.2">
      <c r="A368" s="43"/>
    </row>
    <row r="369" spans="1:1" s="5" customFormat="1" x14ac:dyDescent="0.2">
      <c r="A369" s="43"/>
    </row>
    <row r="370" spans="1:1" s="5" customFormat="1" x14ac:dyDescent="0.2">
      <c r="A370" s="43"/>
    </row>
    <row r="371" spans="1:1" s="5" customFormat="1" x14ac:dyDescent="0.2">
      <c r="A371" s="43"/>
    </row>
    <row r="372" spans="1:1" s="5" customFormat="1" x14ac:dyDescent="0.2">
      <c r="A372" s="43"/>
    </row>
    <row r="373" spans="1:1" s="5" customFormat="1" x14ac:dyDescent="0.2">
      <c r="A373" s="43"/>
    </row>
    <row r="374" spans="1:1" s="5" customFormat="1" x14ac:dyDescent="0.2">
      <c r="A374" s="43"/>
    </row>
    <row r="375" spans="1:1" s="5" customFormat="1" x14ac:dyDescent="0.2">
      <c r="A375" s="43"/>
    </row>
    <row r="376" spans="1:1" s="5" customFormat="1" x14ac:dyDescent="0.2">
      <c r="A376" s="43"/>
    </row>
    <row r="377" spans="1:1" s="5" customFormat="1" x14ac:dyDescent="0.2">
      <c r="A377" s="43"/>
    </row>
    <row r="378" spans="1:1" s="5" customFormat="1" x14ac:dyDescent="0.2">
      <c r="A378" s="43"/>
    </row>
    <row r="379" spans="1:1" s="5" customFormat="1" x14ac:dyDescent="0.2">
      <c r="A379" s="43"/>
    </row>
    <row r="380" spans="1:1" s="5" customFormat="1" x14ac:dyDescent="0.2">
      <c r="A380" s="43"/>
    </row>
    <row r="381" spans="1:1" s="5" customFormat="1" x14ac:dyDescent="0.2">
      <c r="A381" s="43"/>
    </row>
    <row r="382" spans="1:1" s="5" customFormat="1" x14ac:dyDescent="0.2">
      <c r="A382" s="43"/>
    </row>
    <row r="383" spans="1:1" s="5" customFormat="1" x14ac:dyDescent="0.2">
      <c r="A383" s="43"/>
    </row>
    <row r="384" spans="1:1" s="5" customFormat="1" x14ac:dyDescent="0.2">
      <c r="A384" s="43"/>
    </row>
    <row r="385" spans="1:1" s="5" customFormat="1" x14ac:dyDescent="0.2">
      <c r="A385" s="43"/>
    </row>
    <row r="386" spans="1:1" s="5" customFormat="1" x14ac:dyDescent="0.2">
      <c r="A386" s="43"/>
    </row>
    <row r="387" spans="1:1" s="5" customFormat="1" x14ac:dyDescent="0.2">
      <c r="A387" s="43"/>
    </row>
    <row r="388" spans="1:1" s="5" customFormat="1" x14ac:dyDescent="0.2">
      <c r="A388" s="43"/>
    </row>
    <row r="389" spans="1:1" s="5" customFormat="1" x14ac:dyDescent="0.2">
      <c r="A389" s="43"/>
    </row>
    <row r="390" spans="1:1" s="5" customFormat="1" x14ac:dyDescent="0.2">
      <c r="A390" s="43"/>
    </row>
    <row r="391" spans="1:1" s="5" customFormat="1" x14ac:dyDescent="0.2">
      <c r="A391" s="43"/>
    </row>
    <row r="392" spans="1:1" s="5" customFormat="1" x14ac:dyDescent="0.2">
      <c r="A392" s="43"/>
    </row>
    <row r="393" spans="1:1" s="5" customFormat="1" x14ac:dyDescent="0.2">
      <c r="A393" s="43"/>
    </row>
    <row r="394" spans="1:1" s="5" customFormat="1" x14ac:dyDescent="0.2">
      <c r="A394" s="43"/>
    </row>
    <row r="395" spans="1:1" s="5" customFormat="1" x14ac:dyDescent="0.2">
      <c r="A395" s="43"/>
    </row>
    <row r="396" spans="1:1" s="5" customFormat="1" x14ac:dyDescent="0.2">
      <c r="A396" s="43"/>
    </row>
    <row r="397" spans="1:1" s="5" customFormat="1" x14ac:dyDescent="0.2">
      <c r="A397" s="43"/>
    </row>
    <row r="398" spans="1:1" s="5" customFormat="1" x14ac:dyDescent="0.2">
      <c r="A398" s="43"/>
    </row>
    <row r="399" spans="1:1" s="5" customFormat="1" x14ac:dyDescent="0.2">
      <c r="A399" s="43"/>
    </row>
    <row r="400" spans="1:1" s="5" customFormat="1" x14ac:dyDescent="0.2">
      <c r="A400" s="43"/>
    </row>
    <row r="401" spans="1:1" s="5" customFormat="1" x14ac:dyDescent="0.2">
      <c r="A401" s="43"/>
    </row>
    <row r="402" spans="1:1" s="5" customFormat="1" x14ac:dyDescent="0.2">
      <c r="A402" s="43"/>
    </row>
    <row r="403" spans="1:1" s="5" customFormat="1" x14ac:dyDescent="0.2">
      <c r="A403" s="43"/>
    </row>
    <row r="404" spans="1:1" s="5" customFormat="1" x14ac:dyDescent="0.2">
      <c r="A404" s="43"/>
    </row>
    <row r="405" spans="1:1" s="5" customFormat="1" x14ac:dyDescent="0.2">
      <c r="A405" s="43"/>
    </row>
    <row r="406" spans="1:1" s="5" customFormat="1" x14ac:dyDescent="0.2">
      <c r="A406" s="43"/>
    </row>
    <row r="407" spans="1:1" s="5" customFormat="1" x14ac:dyDescent="0.2">
      <c r="A407" s="43"/>
    </row>
    <row r="408" spans="1:1" s="5" customFormat="1" x14ac:dyDescent="0.2">
      <c r="A408" s="43"/>
    </row>
    <row r="409" spans="1:1" s="5" customFormat="1" x14ac:dyDescent="0.2">
      <c r="A409" s="43"/>
    </row>
    <row r="410" spans="1:1" s="5" customFormat="1" x14ac:dyDescent="0.2">
      <c r="A410" s="43"/>
    </row>
    <row r="411" spans="1:1" s="5" customFormat="1" x14ac:dyDescent="0.2">
      <c r="A411" s="43"/>
    </row>
    <row r="412" spans="1:1" s="5" customFormat="1" x14ac:dyDescent="0.2">
      <c r="A412" s="43"/>
    </row>
    <row r="413" spans="1:1" s="5" customFormat="1" x14ac:dyDescent="0.2">
      <c r="A413" s="43"/>
    </row>
    <row r="414" spans="1:1" s="5" customFormat="1" x14ac:dyDescent="0.2">
      <c r="A414" s="43"/>
    </row>
    <row r="415" spans="1:1" s="5" customFormat="1" x14ac:dyDescent="0.2">
      <c r="A415" s="43"/>
    </row>
    <row r="416" spans="1:1" s="5" customFormat="1" x14ac:dyDescent="0.2">
      <c r="A416" s="43"/>
    </row>
    <row r="417" spans="1:1" s="5" customFormat="1" x14ac:dyDescent="0.2">
      <c r="A417" s="43"/>
    </row>
    <row r="418" spans="1:1" s="5" customFormat="1" x14ac:dyDescent="0.2">
      <c r="A418" s="43"/>
    </row>
    <row r="419" spans="1:1" s="5" customFormat="1" x14ac:dyDescent="0.2">
      <c r="A419" s="43"/>
    </row>
    <row r="420" spans="1:1" s="5" customFormat="1" x14ac:dyDescent="0.2">
      <c r="A420" s="43"/>
    </row>
    <row r="421" spans="1:1" s="5" customFormat="1" x14ac:dyDescent="0.2">
      <c r="A421" s="43"/>
    </row>
    <row r="422" spans="1:1" s="5" customFormat="1" x14ac:dyDescent="0.2">
      <c r="A422" s="43"/>
    </row>
    <row r="423" spans="1:1" s="5" customFormat="1" x14ac:dyDescent="0.2">
      <c r="A423" s="43"/>
    </row>
    <row r="424" spans="1:1" s="5" customFormat="1" x14ac:dyDescent="0.2">
      <c r="A424" s="43"/>
    </row>
    <row r="425" spans="1:1" s="5" customFormat="1" x14ac:dyDescent="0.2">
      <c r="A425" s="43"/>
    </row>
    <row r="426" spans="1:1" s="5" customFormat="1" x14ac:dyDescent="0.2">
      <c r="A426" s="43"/>
    </row>
    <row r="427" spans="1:1" s="5" customFormat="1" x14ac:dyDescent="0.2">
      <c r="A427" s="43"/>
    </row>
    <row r="428" spans="1:1" s="5" customFormat="1" x14ac:dyDescent="0.2">
      <c r="A428" s="43"/>
    </row>
    <row r="429" spans="1:1" s="5" customFormat="1" x14ac:dyDescent="0.2">
      <c r="A429" s="43"/>
    </row>
    <row r="430" spans="1:1" s="5" customFormat="1" x14ac:dyDescent="0.2">
      <c r="A430" s="43"/>
    </row>
    <row r="431" spans="1:1" s="5" customFormat="1" x14ac:dyDescent="0.2">
      <c r="A431" s="43"/>
    </row>
    <row r="432" spans="1:1" s="5" customFormat="1" x14ac:dyDescent="0.2">
      <c r="A432" s="43"/>
    </row>
    <row r="433" spans="1:1" s="5" customFormat="1" x14ac:dyDescent="0.2">
      <c r="A433" s="43"/>
    </row>
    <row r="434" spans="1:1" s="5" customFormat="1" x14ac:dyDescent="0.2">
      <c r="A434" s="43"/>
    </row>
    <row r="435" spans="1:1" s="5" customFormat="1" x14ac:dyDescent="0.2">
      <c r="A435" s="43"/>
    </row>
    <row r="436" spans="1:1" s="5" customFormat="1" x14ac:dyDescent="0.2">
      <c r="A436" s="43"/>
    </row>
    <row r="437" spans="1:1" s="5" customFormat="1" x14ac:dyDescent="0.2">
      <c r="A437" s="43"/>
    </row>
    <row r="438" spans="1:1" s="5" customFormat="1" x14ac:dyDescent="0.2">
      <c r="A438" s="43"/>
    </row>
    <row r="439" spans="1:1" s="5" customFormat="1" x14ac:dyDescent="0.2">
      <c r="A439" s="43"/>
    </row>
    <row r="440" spans="1:1" s="5" customFormat="1" x14ac:dyDescent="0.2">
      <c r="A440" s="43"/>
    </row>
    <row r="441" spans="1:1" s="5" customFormat="1" x14ac:dyDescent="0.2">
      <c r="A441" s="43"/>
    </row>
    <row r="442" spans="1:1" s="5" customFormat="1" x14ac:dyDescent="0.2">
      <c r="A442" s="43"/>
    </row>
    <row r="443" spans="1:1" s="5" customFormat="1" x14ac:dyDescent="0.2">
      <c r="A443" s="43"/>
    </row>
    <row r="444" spans="1:1" s="5" customFormat="1" x14ac:dyDescent="0.2">
      <c r="A444" s="43"/>
    </row>
    <row r="445" spans="1:1" s="5" customFormat="1" x14ac:dyDescent="0.2">
      <c r="A445" s="43"/>
    </row>
    <row r="446" spans="1:1" s="5" customFormat="1" x14ac:dyDescent="0.2">
      <c r="A446" s="43"/>
    </row>
    <row r="447" spans="1:1" s="5" customFormat="1" x14ac:dyDescent="0.2">
      <c r="A447" s="43"/>
    </row>
    <row r="448" spans="1:1" s="5" customFormat="1" x14ac:dyDescent="0.2">
      <c r="A448" s="43"/>
    </row>
    <row r="449" spans="1:1" s="5" customFormat="1" x14ac:dyDescent="0.2">
      <c r="A449" s="43"/>
    </row>
    <row r="450" spans="1:1" s="5" customFormat="1" x14ac:dyDescent="0.2">
      <c r="A450" s="43"/>
    </row>
    <row r="451" spans="1:1" s="5" customFormat="1" x14ac:dyDescent="0.2">
      <c r="A451" s="43"/>
    </row>
    <row r="452" spans="1:1" s="5" customFormat="1" x14ac:dyDescent="0.2">
      <c r="A452" s="43"/>
    </row>
    <row r="453" spans="1:1" s="5" customFormat="1" x14ac:dyDescent="0.2">
      <c r="A453" s="43"/>
    </row>
    <row r="454" spans="1:1" s="5" customFormat="1" x14ac:dyDescent="0.2">
      <c r="A454" s="43"/>
    </row>
    <row r="455" spans="1:1" s="5" customFormat="1" x14ac:dyDescent="0.2">
      <c r="A455" s="43"/>
    </row>
    <row r="456" spans="1:1" s="5" customFormat="1" x14ac:dyDescent="0.2">
      <c r="A456" s="43"/>
    </row>
    <row r="457" spans="1:1" s="5" customFormat="1" x14ac:dyDescent="0.2">
      <c r="A457" s="43"/>
    </row>
    <row r="458" spans="1:1" s="5" customFormat="1" x14ac:dyDescent="0.2">
      <c r="A458" s="43"/>
    </row>
    <row r="459" spans="1:1" s="5" customFormat="1" x14ac:dyDescent="0.2">
      <c r="A459" s="43"/>
    </row>
    <row r="460" spans="1:1" s="5" customFormat="1" x14ac:dyDescent="0.2">
      <c r="A460" s="43"/>
    </row>
    <row r="461" spans="1:1" s="5" customFormat="1" x14ac:dyDescent="0.2">
      <c r="A461" s="43"/>
    </row>
    <row r="462" spans="1:1" s="5" customFormat="1" x14ac:dyDescent="0.2">
      <c r="A462" s="43"/>
    </row>
    <row r="463" spans="1:1" s="5" customFormat="1" x14ac:dyDescent="0.2">
      <c r="A463" s="43"/>
    </row>
    <row r="464" spans="1:1" s="5" customFormat="1" x14ac:dyDescent="0.2">
      <c r="A464" s="43"/>
    </row>
    <row r="465" spans="1:1" s="5" customFormat="1" x14ac:dyDescent="0.2">
      <c r="A465" s="43"/>
    </row>
    <row r="466" spans="1:1" s="5" customFormat="1" x14ac:dyDescent="0.2">
      <c r="A466" s="43"/>
    </row>
    <row r="467" spans="1:1" s="5" customFormat="1" x14ac:dyDescent="0.2">
      <c r="A467" s="43"/>
    </row>
    <row r="468" spans="1:1" s="5" customFormat="1" x14ac:dyDescent="0.2">
      <c r="A468" s="43"/>
    </row>
    <row r="469" spans="1:1" s="5" customFormat="1" x14ac:dyDescent="0.2">
      <c r="A469" s="43"/>
    </row>
    <row r="470" spans="1:1" s="5" customFormat="1" x14ac:dyDescent="0.2">
      <c r="A470" s="43"/>
    </row>
    <row r="471" spans="1:1" s="5" customFormat="1" x14ac:dyDescent="0.2">
      <c r="A471" s="43"/>
    </row>
    <row r="472" spans="1:1" s="5" customFormat="1" x14ac:dyDescent="0.2">
      <c r="A472" s="43"/>
    </row>
    <row r="473" spans="1:1" s="5" customFormat="1" x14ac:dyDescent="0.2">
      <c r="A473" s="43"/>
    </row>
    <row r="474" spans="1:1" s="5" customFormat="1" x14ac:dyDescent="0.2">
      <c r="A474" s="43"/>
    </row>
    <row r="475" spans="1:1" s="5" customFormat="1" x14ac:dyDescent="0.2">
      <c r="A475" s="43"/>
    </row>
    <row r="476" spans="1:1" s="5" customFormat="1" x14ac:dyDescent="0.2">
      <c r="A476" s="43"/>
    </row>
    <row r="477" spans="1:1" s="5" customFormat="1" x14ac:dyDescent="0.2">
      <c r="A477" s="43"/>
    </row>
    <row r="478" spans="1:1" s="5" customFormat="1" x14ac:dyDescent="0.2">
      <c r="A478" s="43"/>
    </row>
    <row r="479" spans="1:1" s="5" customFormat="1" x14ac:dyDescent="0.2">
      <c r="A479" s="43"/>
    </row>
    <row r="480" spans="1:1" s="5" customFormat="1" x14ac:dyDescent="0.2">
      <c r="A480" s="43"/>
    </row>
    <row r="481" spans="1:1" s="5" customFormat="1" x14ac:dyDescent="0.2">
      <c r="A481" s="43"/>
    </row>
    <row r="482" spans="1:1" s="5" customFormat="1" x14ac:dyDescent="0.2">
      <c r="A482" s="43"/>
    </row>
    <row r="483" spans="1:1" s="5" customFormat="1" x14ac:dyDescent="0.2">
      <c r="A483" s="43"/>
    </row>
    <row r="484" spans="1:1" s="5" customFormat="1" x14ac:dyDescent="0.2">
      <c r="A484" s="43"/>
    </row>
    <row r="485" spans="1:1" s="5" customFormat="1" x14ac:dyDescent="0.2">
      <c r="A485" s="43"/>
    </row>
    <row r="486" spans="1:1" s="5" customFormat="1" x14ac:dyDescent="0.2">
      <c r="A486" s="43"/>
    </row>
    <row r="487" spans="1:1" s="5" customFormat="1" x14ac:dyDescent="0.2">
      <c r="A487" s="43"/>
    </row>
    <row r="488" spans="1:1" s="5" customFormat="1" x14ac:dyDescent="0.2">
      <c r="A488" s="43"/>
    </row>
    <row r="489" spans="1:1" s="5" customFormat="1" x14ac:dyDescent="0.2">
      <c r="A489" s="43"/>
    </row>
    <row r="490" spans="1:1" s="5" customFormat="1" x14ac:dyDescent="0.2">
      <c r="A490" s="43"/>
    </row>
    <row r="491" spans="1:1" s="5" customFormat="1" x14ac:dyDescent="0.2">
      <c r="A491" s="43"/>
    </row>
    <row r="492" spans="1:1" s="5" customFormat="1" x14ac:dyDescent="0.2">
      <c r="A492" s="43"/>
    </row>
    <row r="493" spans="1:1" s="5" customFormat="1" x14ac:dyDescent="0.2">
      <c r="A493" s="43"/>
    </row>
    <row r="494" spans="1:1" s="5" customFormat="1" x14ac:dyDescent="0.2">
      <c r="A494" s="43"/>
    </row>
    <row r="495" spans="1:1" s="5" customFormat="1" x14ac:dyDescent="0.2">
      <c r="A495" s="43"/>
    </row>
    <row r="496" spans="1:1" s="5" customFormat="1" x14ac:dyDescent="0.2">
      <c r="A496" s="43"/>
    </row>
    <row r="497" spans="1:1" s="5" customFormat="1" x14ac:dyDescent="0.2">
      <c r="A497" s="43"/>
    </row>
    <row r="498" spans="1:1" s="5" customFormat="1" x14ac:dyDescent="0.2">
      <c r="A498" s="43"/>
    </row>
    <row r="499" spans="1:1" s="5" customFormat="1" x14ac:dyDescent="0.2">
      <c r="A499" s="43"/>
    </row>
    <row r="500" spans="1:1" s="5" customFormat="1" x14ac:dyDescent="0.2">
      <c r="A500" s="43"/>
    </row>
    <row r="501" spans="1:1" s="5" customFormat="1" x14ac:dyDescent="0.2">
      <c r="A501" s="43"/>
    </row>
    <row r="502" spans="1:1" s="5" customFormat="1" x14ac:dyDescent="0.2">
      <c r="A502" s="43"/>
    </row>
    <row r="503" spans="1:1" s="5" customFormat="1" x14ac:dyDescent="0.2">
      <c r="A503" s="43"/>
    </row>
    <row r="504" spans="1:1" s="5" customFormat="1" x14ac:dyDescent="0.2">
      <c r="A504" s="43"/>
    </row>
    <row r="505" spans="1:1" s="5" customFormat="1" x14ac:dyDescent="0.2">
      <c r="A505" s="43"/>
    </row>
    <row r="506" spans="1:1" s="5" customFormat="1" x14ac:dyDescent="0.2">
      <c r="A506" s="43"/>
    </row>
    <row r="507" spans="1:1" s="5" customFormat="1" x14ac:dyDescent="0.2">
      <c r="A507" s="43"/>
    </row>
    <row r="508" spans="1:1" s="5" customFormat="1" x14ac:dyDescent="0.2">
      <c r="A508" s="43"/>
    </row>
    <row r="509" spans="1:1" s="5" customFormat="1" x14ac:dyDescent="0.2">
      <c r="A509" s="43"/>
    </row>
    <row r="510" spans="1:1" s="5" customFormat="1" x14ac:dyDescent="0.2">
      <c r="A510" s="43"/>
    </row>
    <row r="511" spans="1:1" s="5" customFormat="1" x14ac:dyDescent="0.2">
      <c r="A511" s="43"/>
    </row>
    <row r="512" spans="1:1" s="5" customFormat="1" x14ac:dyDescent="0.2">
      <c r="A512" s="43"/>
    </row>
    <row r="513" spans="1:1" s="5" customFormat="1" x14ac:dyDescent="0.2">
      <c r="A513" s="43"/>
    </row>
    <row r="514" spans="1:1" s="5" customFormat="1" x14ac:dyDescent="0.2">
      <c r="A514" s="43"/>
    </row>
    <row r="515" spans="1:1" s="5" customFormat="1" x14ac:dyDescent="0.2">
      <c r="A515" s="43"/>
    </row>
    <row r="516" spans="1:1" s="5" customFormat="1" x14ac:dyDescent="0.2">
      <c r="A516" s="43"/>
    </row>
    <row r="517" spans="1:1" s="5" customFormat="1" x14ac:dyDescent="0.2">
      <c r="A517" s="43"/>
    </row>
    <row r="518" spans="1:1" s="5" customFormat="1" x14ac:dyDescent="0.2">
      <c r="A518" s="43"/>
    </row>
    <row r="519" spans="1:1" s="5" customFormat="1" x14ac:dyDescent="0.2">
      <c r="A519" s="43"/>
    </row>
    <row r="520" spans="1:1" s="5" customFormat="1" x14ac:dyDescent="0.2">
      <c r="A520" s="43"/>
    </row>
    <row r="521" spans="1:1" s="5" customFormat="1" x14ac:dyDescent="0.2">
      <c r="A521" s="43"/>
    </row>
    <row r="522" spans="1:1" s="5" customFormat="1" x14ac:dyDescent="0.2">
      <c r="A522" s="43"/>
    </row>
    <row r="523" spans="1:1" s="5" customFormat="1" x14ac:dyDescent="0.2">
      <c r="A523" s="43"/>
    </row>
    <row r="524" spans="1:1" s="5" customFormat="1" x14ac:dyDescent="0.2">
      <c r="A524" s="43"/>
    </row>
    <row r="525" spans="1:1" s="5" customFormat="1" x14ac:dyDescent="0.2">
      <c r="A525" s="43"/>
    </row>
    <row r="526" spans="1:1" s="5" customFormat="1" x14ac:dyDescent="0.2">
      <c r="A526" s="43"/>
    </row>
    <row r="527" spans="1:1" s="5" customFormat="1" x14ac:dyDescent="0.2">
      <c r="A527" s="43"/>
    </row>
    <row r="528" spans="1:1" s="5" customFormat="1" x14ac:dyDescent="0.2">
      <c r="A528" s="43"/>
    </row>
    <row r="529" spans="1:1" s="5" customFormat="1" x14ac:dyDescent="0.2">
      <c r="A529" s="43"/>
    </row>
    <row r="530" spans="1:1" s="5" customFormat="1" x14ac:dyDescent="0.2">
      <c r="A530" s="43"/>
    </row>
    <row r="531" spans="1:1" s="5" customFormat="1" x14ac:dyDescent="0.2">
      <c r="A531" s="43"/>
    </row>
    <row r="532" spans="1:1" s="5" customFormat="1" x14ac:dyDescent="0.2">
      <c r="A532" s="43"/>
    </row>
    <row r="533" spans="1:1" s="5" customFormat="1" x14ac:dyDescent="0.2">
      <c r="A533" s="43"/>
    </row>
    <row r="534" spans="1:1" s="5" customFormat="1" x14ac:dyDescent="0.2">
      <c r="A534" s="43"/>
    </row>
    <row r="535" spans="1:1" s="5" customFormat="1" x14ac:dyDescent="0.2">
      <c r="A535" s="43"/>
    </row>
    <row r="536" spans="1:1" s="5" customFormat="1" x14ac:dyDescent="0.2">
      <c r="A536" s="43"/>
    </row>
    <row r="537" spans="1:1" s="5" customFormat="1" x14ac:dyDescent="0.2">
      <c r="A537" s="43"/>
    </row>
    <row r="538" spans="1:1" s="5" customFormat="1" x14ac:dyDescent="0.2">
      <c r="A538" s="43"/>
    </row>
    <row r="539" spans="1:1" s="5" customFormat="1" x14ac:dyDescent="0.2">
      <c r="A539" s="43"/>
    </row>
    <row r="540" spans="1:1" s="5" customFormat="1" x14ac:dyDescent="0.2">
      <c r="A540" s="43"/>
    </row>
    <row r="541" spans="1:1" s="5" customFormat="1" x14ac:dyDescent="0.2">
      <c r="A541" s="43"/>
    </row>
    <row r="542" spans="1:1" s="5" customFormat="1" x14ac:dyDescent="0.2">
      <c r="A542" s="43"/>
    </row>
    <row r="543" spans="1:1" s="5" customFormat="1" x14ac:dyDescent="0.2">
      <c r="A543" s="43"/>
    </row>
    <row r="544" spans="1:1" s="5" customFormat="1" x14ac:dyDescent="0.2">
      <c r="A544" s="43"/>
    </row>
    <row r="545" spans="1:1" s="5" customFormat="1" x14ac:dyDescent="0.2">
      <c r="A545" s="43"/>
    </row>
    <row r="546" spans="1:1" s="5" customFormat="1" x14ac:dyDescent="0.2">
      <c r="A546" s="43"/>
    </row>
    <row r="547" spans="1:1" s="5" customFormat="1" x14ac:dyDescent="0.2">
      <c r="A547" s="43"/>
    </row>
    <row r="548" spans="1:1" s="5" customFormat="1" x14ac:dyDescent="0.2">
      <c r="A548" s="43"/>
    </row>
    <row r="549" spans="1:1" s="5" customFormat="1" x14ac:dyDescent="0.2">
      <c r="A549" s="43"/>
    </row>
    <row r="550" spans="1:1" s="5" customFormat="1" x14ac:dyDescent="0.2">
      <c r="A550" s="43"/>
    </row>
    <row r="551" spans="1:1" s="5" customFormat="1" x14ac:dyDescent="0.2">
      <c r="A551" s="43"/>
    </row>
    <row r="552" spans="1:1" s="5" customFormat="1" x14ac:dyDescent="0.2">
      <c r="A552" s="43"/>
    </row>
    <row r="553" spans="1:1" s="5" customFormat="1" x14ac:dyDescent="0.2">
      <c r="A553" s="43"/>
    </row>
    <row r="554" spans="1:1" s="5" customFormat="1" x14ac:dyDescent="0.2">
      <c r="A554" s="43"/>
    </row>
    <row r="555" spans="1:1" s="5" customFormat="1" x14ac:dyDescent="0.2">
      <c r="A555" s="43"/>
    </row>
    <row r="556" spans="1:1" s="5" customFormat="1" x14ac:dyDescent="0.2">
      <c r="A556" s="43"/>
    </row>
    <row r="557" spans="1:1" s="5" customFormat="1" x14ac:dyDescent="0.2">
      <c r="A557" s="43"/>
    </row>
    <row r="558" spans="1:1" s="5" customFormat="1" x14ac:dyDescent="0.2">
      <c r="A558" s="43"/>
    </row>
    <row r="559" spans="1:1" s="5" customFormat="1" x14ac:dyDescent="0.2">
      <c r="A559" s="43"/>
    </row>
    <row r="560" spans="1:1" s="5" customFormat="1" x14ac:dyDescent="0.2">
      <c r="A560" s="43"/>
    </row>
    <row r="561" spans="1:1" s="5" customFormat="1" x14ac:dyDescent="0.2">
      <c r="A561" s="43"/>
    </row>
    <row r="562" spans="1:1" s="5" customFormat="1" x14ac:dyDescent="0.2">
      <c r="A562" s="43"/>
    </row>
    <row r="563" spans="1:1" s="5" customFormat="1" x14ac:dyDescent="0.2">
      <c r="A563" s="43"/>
    </row>
    <row r="564" spans="1:1" s="5" customFormat="1" x14ac:dyDescent="0.2">
      <c r="A564" s="43"/>
    </row>
    <row r="565" spans="1:1" s="5" customFormat="1" x14ac:dyDescent="0.2">
      <c r="A565" s="43"/>
    </row>
    <row r="566" spans="1:1" s="5" customFormat="1" x14ac:dyDescent="0.2">
      <c r="A566" s="43"/>
    </row>
    <row r="567" spans="1:1" s="5" customFormat="1" x14ac:dyDescent="0.2">
      <c r="A567" s="43"/>
    </row>
    <row r="568" spans="1:1" s="5" customFormat="1" x14ac:dyDescent="0.2">
      <c r="A568" s="43"/>
    </row>
    <row r="569" spans="1:1" s="5" customFormat="1" x14ac:dyDescent="0.2">
      <c r="A569" s="43"/>
    </row>
    <row r="570" spans="1:1" s="5" customFormat="1" x14ac:dyDescent="0.2">
      <c r="A570" s="43"/>
    </row>
    <row r="571" spans="1:1" s="5" customFormat="1" x14ac:dyDescent="0.2">
      <c r="A571" s="43"/>
    </row>
    <row r="572" spans="1:1" s="5" customFormat="1" x14ac:dyDescent="0.2">
      <c r="A572" s="43"/>
    </row>
    <row r="573" spans="1:1" s="5" customFormat="1" x14ac:dyDescent="0.2">
      <c r="A573" s="43"/>
    </row>
    <row r="574" spans="1:1" s="5" customFormat="1" x14ac:dyDescent="0.2">
      <c r="A574" s="43"/>
    </row>
    <row r="575" spans="1:1" s="5" customFormat="1" x14ac:dyDescent="0.2">
      <c r="A575" s="43"/>
    </row>
    <row r="576" spans="1:1" s="5" customFormat="1" x14ac:dyDescent="0.2">
      <c r="A576" s="43"/>
    </row>
    <row r="577" spans="1:1" s="5" customFormat="1" x14ac:dyDescent="0.2">
      <c r="A577" s="43"/>
    </row>
    <row r="578" spans="1:1" s="5" customFormat="1" x14ac:dyDescent="0.2">
      <c r="A578" s="43"/>
    </row>
    <row r="579" spans="1:1" s="5" customFormat="1" x14ac:dyDescent="0.2">
      <c r="A579" s="43"/>
    </row>
    <row r="580" spans="1:1" s="5" customFormat="1" x14ac:dyDescent="0.2">
      <c r="A580" s="43"/>
    </row>
    <row r="581" spans="1:1" s="5" customFormat="1" x14ac:dyDescent="0.2">
      <c r="A581" s="43"/>
    </row>
    <row r="582" spans="1:1" s="5" customFormat="1" x14ac:dyDescent="0.2">
      <c r="A582" s="43"/>
    </row>
    <row r="583" spans="1:1" s="5" customFormat="1" x14ac:dyDescent="0.2">
      <c r="A583" s="43"/>
    </row>
    <row r="584" spans="1:1" s="5" customFormat="1" x14ac:dyDescent="0.2">
      <c r="A584" s="43"/>
    </row>
    <row r="585" spans="1:1" s="5" customFormat="1" x14ac:dyDescent="0.2">
      <c r="A585" s="43"/>
    </row>
    <row r="586" spans="1:1" s="5" customFormat="1" x14ac:dyDescent="0.2">
      <c r="A586" s="43"/>
    </row>
    <row r="587" spans="1:1" s="5" customFormat="1" x14ac:dyDescent="0.2">
      <c r="A587" s="43"/>
    </row>
    <row r="588" spans="1:1" s="5" customFormat="1" x14ac:dyDescent="0.2">
      <c r="A588" s="43"/>
    </row>
    <row r="589" spans="1:1" s="5" customFormat="1" x14ac:dyDescent="0.2">
      <c r="A589" s="43"/>
    </row>
    <row r="590" spans="1:1" s="5" customFormat="1" x14ac:dyDescent="0.2">
      <c r="A590" s="43"/>
    </row>
    <row r="591" spans="1:1" s="5" customFormat="1" x14ac:dyDescent="0.2">
      <c r="A591" s="43"/>
    </row>
    <row r="592" spans="1:1" s="5" customFormat="1" x14ac:dyDescent="0.2">
      <c r="A592" s="43"/>
    </row>
    <row r="593" spans="1:1" s="5" customFormat="1" x14ac:dyDescent="0.2">
      <c r="A593" s="43"/>
    </row>
    <row r="594" spans="1:1" s="5" customFormat="1" x14ac:dyDescent="0.2">
      <c r="A594" s="43"/>
    </row>
    <row r="595" spans="1:1" s="5" customFormat="1" x14ac:dyDescent="0.2">
      <c r="A595" s="43"/>
    </row>
    <row r="596" spans="1:1" s="5" customFormat="1" x14ac:dyDescent="0.2">
      <c r="A596" s="43"/>
    </row>
    <row r="597" spans="1:1" s="5" customFormat="1" x14ac:dyDescent="0.2">
      <c r="A597" s="43"/>
    </row>
    <row r="598" spans="1:1" s="5" customFormat="1" x14ac:dyDescent="0.2">
      <c r="A598" s="43"/>
    </row>
    <row r="599" spans="1:1" s="5" customFormat="1" x14ac:dyDescent="0.2">
      <c r="A599" s="43"/>
    </row>
    <row r="600" spans="1:1" s="5" customFormat="1" x14ac:dyDescent="0.2">
      <c r="A600" s="43"/>
    </row>
    <row r="601" spans="1:1" s="5" customFormat="1" x14ac:dyDescent="0.2">
      <c r="A601" s="43"/>
    </row>
    <row r="602" spans="1:1" s="5" customFormat="1" x14ac:dyDescent="0.2">
      <c r="A602" s="43"/>
    </row>
    <row r="603" spans="1:1" s="5" customFormat="1" x14ac:dyDescent="0.2">
      <c r="A603" s="43"/>
    </row>
    <row r="604" spans="1:1" s="5" customFormat="1" x14ac:dyDescent="0.2">
      <c r="A604" s="43"/>
    </row>
    <row r="605" spans="1:1" s="5" customFormat="1" x14ac:dyDescent="0.2">
      <c r="A605" s="43"/>
    </row>
    <row r="606" spans="1:1" s="5" customFormat="1" x14ac:dyDescent="0.2">
      <c r="A606" s="43"/>
    </row>
    <row r="607" spans="1:1" s="5" customFormat="1" x14ac:dyDescent="0.2">
      <c r="A607" s="43"/>
    </row>
    <row r="608" spans="1:1" s="5" customFormat="1" x14ac:dyDescent="0.2">
      <c r="A608" s="43"/>
    </row>
    <row r="609" spans="1:1" s="5" customFormat="1" x14ac:dyDescent="0.2">
      <c r="A609" s="43"/>
    </row>
    <row r="610" spans="1:1" s="5" customFormat="1" x14ac:dyDescent="0.2">
      <c r="A610" s="43"/>
    </row>
    <row r="611" spans="1:1" s="5" customFormat="1" x14ac:dyDescent="0.2">
      <c r="A611" s="43"/>
    </row>
    <row r="612" spans="1:1" s="5" customFormat="1" x14ac:dyDescent="0.2">
      <c r="A612" s="43"/>
    </row>
    <row r="613" spans="1:1" s="5" customFormat="1" x14ac:dyDescent="0.2">
      <c r="A613" s="43"/>
    </row>
    <row r="614" spans="1:1" s="5" customFormat="1" x14ac:dyDescent="0.2">
      <c r="A614" s="43"/>
    </row>
    <row r="615" spans="1:1" s="5" customFormat="1" x14ac:dyDescent="0.2">
      <c r="A615" s="43"/>
    </row>
    <row r="616" spans="1:1" s="5" customFormat="1" x14ac:dyDescent="0.2">
      <c r="A616" s="43"/>
    </row>
    <row r="617" spans="1:1" s="5" customFormat="1" x14ac:dyDescent="0.2">
      <c r="A617" s="43"/>
    </row>
    <row r="618" spans="1:1" s="5" customFormat="1" x14ac:dyDescent="0.2">
      <c r="A618" s="43"/>
    </row>
    <row r="619" spans="1:1" s="5" customFormat="1" x14ac:dyDescent="0.2">
      <c r="A619" s="43"/>
    </row>
    <row r="620" spans="1:1" s="5" customFormat="1" x14ac:dyDescent="0.2">
      <c r="A620" s="43"/>
    </row>
    <row r="621" spans="1:1" s="5" customFormat="1" x14ac:dyDescent="0.2">
      <c r="A621" s="43"/>
    </row>
    <row r="622" spans="1:1" s="5" customFormat="1" x14ac:dyDescent="0.2">
      <c r="A622" s="43"/>
    </row>
    <row r="623" spans="1:1" s="5" customFormat="1" x14ac:dyDescent="0.2">
      <c r="A623" s="43"/>
    </row>
    <row r="624" spans="1:1" s="5" customFormat="1" x14ac:dyDescent="0.2">
      <c r="A624" s="43"/>
    </row>
    <row r="625" spans="1:1" s="5" customFormat="1" x14ac:dyDescent="0.2">
      <c r="A625" s="43"/>
    </row>
    <row r="626" spans="1:1" s="5" customFormat="1" x14ac:dyDescent="0.2">
      <c r="A626" s="43"/>
    </row>
  </sheetData>
  <sheetProtection sheet="1" objects="1" scenarios="1" selectLockedCells="1" selectUnlockedCells="1"/>
  <mergeCells count="35">
    <mergeCell ref="C5:W5"/>
    <mergeCell ref="C8:W8"/>
    <mergeCell ref="C11:W11"/>
    <mergeCell ref="C14:W14"/>
    <mergeCell ref="C17:W17"/>
    <mergeCell ref="Y20:Y22"/>
    <mergeCell ref="Z20:Z22"/>
    <mergeCell ref="A17:A19"/>
    <mergeCell ref="X17:X19"/>
    <mergeCell ref="Y17:Y19"/>
    <mergeCell ref="Z17:Z19"/>
    <mergeCell ref="C20:W20"/>
    <mergeCell ref="A20:A22"/>
    <mergeCell ref="X20:X22"/>
    <mergeCell ref="Z14:Z16"/>
    <mergeCell ref="A11:A13"/>
    <mergeCell ref="X11:X13"/>
    <mergeCell ref="Y11:Y13"/>
    <mergeCell ref="Z11:Z13"/>
    <mergeCell ref="A1:AA1"/>
    <mergeCell ref="AB1:AB22"/>
    <mergeCell ref="A2:Z2"/>
    <mergeCell ref="E4:Z4"/>
    <mergeCell ref="AA4:AA22"/>
    <mergeCell ref="A5:A7"/>
    <mergeCell ref="X5:X7"/>
    <mergeCell ref="A8:A10"/>
    <mergeCell ref="X8:X10"/>
    <mergeCell ref="Y8:Y10"/>
    <mergeCell ref="Z8:Z10"/>
    <mergeCell ref="Y5:Y7"/>
    <mergeCell ref="Z5:Z7"/>
    <mergeCell ref="A14:A16"/>
    <mergeCell ref="X14:X16"/>
    <mergeCell ref="Y14:Y16"/>
  </mergeCells>
  <conditionalFormatting sqref="E18:F19 T6:U7 T21:U22 T18:U19 T15:U16 T12:U13 T9:U10 Q6:R7 Q21:R22 Q18:R19 Q15:R16 Q12:R13 Q9:R10 N6:O7 N21:O22 N18:O19 N15:O16 N12:O13 N9:O10 K6:L7 K21:L22 K18:L19 K15:L16 K12:L13 K9:L10 H6:I7 H21:I22 H18:I19 H15:I16 H12:I13 H9:I10 E6:F7 E9:F10 E12:F13 E15:F16 E21:F22">
    <cfRule type="cellIs" dxfId="7" priority="10" operator="less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5B5E3-D244-4D08-A140-B50BBA9070B9}">
  <sheetPr>
    <tabColor theme="5"/>
  </sheetPr>
  <dimension ref="A1:AH14"/>
  <sheetViews>
    <sheetView tabSelected="1" zoomScale="82" zoomScaleNormal="82" workbookViewId="0">
      <selection activeCell="C29" sqref="C29"/>
    </sheetView>
  </sheetViews>
  <sheetFormatPr defaultColWidth="9.140625" defaultRowHeight="14.25" x14ac:dyDescent="0.2"/>
  <cols>
    <col min="1" max="1" width="3.42578125" style="1" customWidth="1"/>
    <col min="2" max="2" width="7.42578125" style="1" customWidth="1"/>
    <col min="3" max="3" width="35.42578125" style="1" customWidth="1"/>
    <col min="4" max="9" width="8.7109375" style="1" bestFit="1" customWidth="1"/>
    <col min="10" max="10" width="20.7109375" style="1" customWidth="1"/>
    <col min="11" max="11" width="8.42578125" style="1" customWidth="1"/>
    <col min="12" max="12" width="17.7109375" style="1" bestFit="1" customWidth="1"/>
    <col min="13" max="16384" width="9.140625" style="1"/>
  </cols>
  <sheetData>
    <row r="1" spans="1:34" ht="64.5" customHeight="1" x14ac:dyDescent="0.2">
      <c r="A1" s="183" t="str">
        <f>' TEAM LINE UP - STAGE ONE'!A1:BA1</f>
        <v>2021 ATBSO &amp; TBAWA EASTER DOUBLES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6"/>
      <c r="N1" s="186"/>
      <c r="O1" s="186"/>
      <c r="P1" s="187"/>
      <c r="Q1" s="74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ht="25.5" customHeight="1" x14ac:dyDescent="0.2">
      <c r="A2" s="194" t="s">
        <v>81</v>
      </c>
      <c r="B2" s="195"/>
      <c r="C2" s="195"/>
      <c r="D2" s="195"/>
      <c r="E2" s="195"/>
      <c r="F2" s="195"/>
      <c r="G2" s="195"/>
      <c r="H2" s="195"/>
      <c r="I2" s="195"/>
      <c r="J2" s="195"/>
      <c r="K2" s="63"/>
      <c r="L2" s="64"/>
      <c r="M2" s="189"/>
      <c r="N2" s="189"/>
      <c r="O2" s="189"/>
      <c r="P2" s="190"/>
      <c r="Q2" s="7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</row>
    <row r="3" spans="1:34" ht="31.5" customHeight="1" x14ac:dyDescent="0.2">
      <c r="A3" s="196"/>
      <c r="B3" s="199" t="s">
        <v>12</v>
      </c>
      <c r="C3" s="199"/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  <c r="I3" s="2" t="s">
        <v>53</v>
      </c>
      <c r="J3" s="8" t="s">
        <v>263</v>
      </c>
      <c r="K3" s="8"/>
      <c r="L3" s="8" t="s">
        <v>82</v>
      </c>
      <c r="M3" s="189"/>
      <c r="N3" s="189"/>
      <c r="O3" s="189"/>
      <c r="P3" s="190"/>
      <c r="Q3" s="7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6"/>
    </row>
    <row r="4" spans="1:34" ht="19.5" customHeight="1" x14ac:dyDescent="0.25">
      <c r="A4" s="197"/>
      <c r="B4" s="69" t="s">
        <v>78</v>
      </c>
      <c r="C4" s="10" t="s">
        <v>55</v>
      </c>
      <c r="D4" s="200"/>
      <c r="E4" s="201"/>
      <c r="F4" s="201"/>
      <c r="G4" s="201"/>
      <c r="H4" s="201"/>
      <c r="I4" s="201"/>
      <c r="J4" s="201"/>
      <c r="K4" s="65"/>
      <c r="L4" s="66"/>
      <c r="M4" s="189"/>
      <c r="N4" s="189"/>
      <c r="O4" s="189"/>
      <c r="P4" s="190"/>
      <c r="Q4" s="7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6"/>
    </row>
    <row r="5" spans="1:34" ht="23.25" x14ac:dyDescent="0.3">
      <c r="A5" s="197"/>
      <c r="B5" s="70">
        <v>1</v>
      </c>
      <c r="C5" s="71" t="str">
        <f>' TEAM LINE UP - FINAL'!B5</f>
        <v>Nothing but Leftys</v>
      </c>
      <c r="D5" s="9">
        <f>' TEAM LINE UP - FINAL'!G6</f>
        <v>2</v>
      </c>
      <c r="E5" s="9">
        <f>' TEAM LINE UP - FINAL'!J6</f>
        <v>3</v>
      </c>
      <c r="F5" s="9">
        <f>' TEAM LINE UP - FINAL'!M6</f>
        <v>5</v>
      </c>
      <c r="G5" s="9">
        <f>' TEAM LINE UP - FINAL'!P6</f>
        <v>1</v>
      </c>
      <c r="H5" s="9">
        <f>' TEAM LINE UP - FINAL'!S6</f>
        <v>0</v>
      </c>
      <c r="I5" s="9">
        <f>' TEAM LINE UP - FINAL'!V6</f>
        <v>0</v>
      </c>
      <c r="J5" s="72">
        <f t="shared" ref="J5:J10" si="0">D5+E5+F5+G5+H5+I5</f>
        <v>11</v>
      </c>
      <c r="K5" s="65"/>
      <c r="L5" s="78">
        <f t="shared" ref="L5:L10" si="1">RANK(J5,J$5:J$10)</f>
        <v>5</v>
      </c>
      <c r="M5" s="189"/>
      <c r="N5" s="189"/>
      <c r="O5" s="189"/>
      <c r="P5" s="190"/>
      <c r="Q5" s="7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</row>
    <row r="6" spans="1:34" ht="23.25" x14ac:dyDescent="0.3">
      <c r="A6" s="197"/>
      <c r="B6" s="70">
        <v>2</v>
      </c>
      <c r="C6" s="71" t="str">
        <f>' TEAM LINE UP - FINAL'!B8</f>
        <v>Wesley Bassett</v>
      </c>
      <c r="D6" s="9">
        <f>' TEAM LINE UP - FINAL'!G9</f>
        <v>4</v>
      </c>
      <c r="E6" s="9">
        <f>' TEAM LINE UP - FINAL'!J9</f>
        <v>4</v>
      </c>
      <c r="F6" s="9">
        <f>' TEAM LINE UP - FINAL'!M9</f>
        <v>0.5</v>
      </c>
      <c r="G6" s="9">
        <f>' TEAM LINE UP - FINAL'!P9</f>
        <v>3</v>
      </c>
      <c r="H6" s="9">
        <f>' TEAM LINE UP - FINAL'!S9</f>
        <v>3</v>
      </c>
      <c r="I6" s="9">
        <f>' TEAM LINE UP - FINAL'!V9</f>
        <v>0</v>
      </c>
      <c r="J6" s="72">
        <f t="shared" si="0"/>
        <v>14.5</v>
      </c>
      <c r="K6" s="65"/>
      <c r="L6" s="78">
        <f t="shared" si="1"/>
        <v>3</v>
      </c>
      <c r="M6" s="189"/>
      <c r="N6" s="189"/>
      <c r="O6" s="189"/>
      <c r="P6" s="190"/>
      <c r="Q6" s="7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6"/>
    </row>
    <row r="7" spans="1:34" ht="23.25" x14ac:dyDescent="0.3">
      <c r="A7" s="197"/>
      <c r="B7" s="70">
        <v>3</v>
      </c>
      <c r="C7" s="71" t="str">
        <f>' TEAM LINE UP - FINAL'!B11</f>
        <v>Split Endz</v>
      </c>
      <c r="D7" s="9">
        <f>' TEAM LINE UP - FINAL'!G12</f>
        <v>3</v>
      </c>
      <c r="E7" s="9">
        <f>' TEAM LINE UP - FINAL'!J12</f>
        <v>2</v>
      </c>
      <c r="F7" s="9">
        <f>' TEAM LINE UP - FINAL'!M12</f>
        <v>1</v>
      </c>
      <c r="G7" s="9">
        <f>' TEAM LINE UP - FINAL'!P12</f>
        <v>3</v>
      </c>
      <c r="H7" s="9">
        <f>' TEAM LINE UP - FINAL'!S12</f>
        <v>3</v>
      </c>
      <c r="I7" s="9">
        <f>' TEAM LINE UP - FINAL'!V12</f>
        <v>0</v>
      </c>
      <c r="J7" s="72">
        <f t="shared" si="0"/>
        <v>12</v>
      </c>
      <c r="K7" s="65"/>
      <c r="L7" s="78">
        <f t="shared" si="1"/>
        <v>4</v>
      </c>
      <c r="M7" s="189"/>
      <c r="N7" s="189"/>
      <c r="O7" s="189"/>
      <c r="P7" s="190"/>
      <c r="Q7" s="7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</row>
    <row r="8" spans="1:34" ht="23.25" x14ac:dyDescent="0.3">
      <c r="A8" s="197"/>
      <c r="B8" s="70">
        <v>4</v>
      </c>
      <c r="C8" s="71" t="str">
        <f>' TEAM LINE UP - FINAL'!B14</f>
        <v>Bugs Bunny</v>
      </c>
      <c r="D8" s="9">
        <f>' TEAM LINE UP - FINAL'!G15</f>
        <v>3</v>
      </c>
      <c r="E8" s="9">
        <f>' TEAM LINE UP - FINAL'!J15</f>
        <v>3</v>
      </c>
      <c r="F8" s="9">
        <f>' TEAM LINE UP - FINAL'!M15</f>
        <v>5</v>
      </c>
      <c r="G8" s="9">
        <f>' TEAM LINE UP - FINAL'!P15</f>
        <v>5</v>
      </c>
      <c r="H8" s="9">
        <f>' TEAM LINE UP - FINAL'!S15</f>
        <v>3</v>
      </c>
      <c r="I8" s="9">
        <f>' TEAM LINE UP - FINAL'!V15</f>
        <v>0</v>
      </c>
      <c r="J8" s="72">
        <f t="shared" si="0"/>
        <v>19</v>
      </c>
      <c r="K8" s="65"/>
      <c r="L8" s="78">
        <f t="shared" si="1"/>
        <v>2</v>
      </c>
      <c r="M8" s="189"/>
      <c r="N8" s="189"/>
      <c r="O8" s="189"/>
      <c r="P8" s="190"/>
      <c r="Q8" s="7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</row>
    <row r="9" spans="1:34" ht="23.25" x14ac:dyDescent="0.3">
      <c r="A9" s="197"/>
      <c r="B9" s="70">
        <v>5</v>
      </c>
      <c r="C9" s="71" t="str">
        <f>' TEAM LINE UP - FINAL'!B17</f>
        <v>Chasing Our Tails</v>
      </c>
      <c r="D9" s="9">
        <f>' TEAM LINE UP - FINAL'!G18</f>
        <v>5</v>
      </c>
      <c r="E9" s="9">
        <f>' TEAM LINE UP - FINAL'!J18</f>
        <v>3</v>
      </c>
      <c r="F9" s="9">
        <f>' TEAM LINE UP - FINAL'!M18</f>
        <v>5.5</v>
      </c>
      <c r="G9" s="9">
        <f>' TEAM LINE UP - FINAL'!P18</f>
        <v>3</v>
      </c>
      <c r="H9" s="9">
        <f>' TEAM LINE UP - FINAL'!S18</f>
        <v>6</v>
      </c>
      <c r="I9" s="9">
        <f>' TEAM LINE UP - FINAL'!V18</f>
        <v>0</v>
      </c>
      <c r="J9" s="72">
        <f t="shared" si="0"/>
        <v>22.5</v>
      </c>
      <c r="K9" s="65"/>
      <c r="L9" s="78">
        <f t="shared" si="1"/>
        <v>1</v>
      </c>
      <c r="M9" s="189"/>
      <c r="N9" s="189"/>
      <c r="O9" s="189"/>
      <c r="P9" s="190"/>
      <c r="Q9" s="7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</row>
    <row r="10" spans="1:34" ht="23.25" x14ac:dyDescent="0.3">
      <c r="A10" s="197"/>
      <c r="B10" s="70">
        <v>6</v>
      </c>
      <c r="C10" s="71" t="str">
        <f>' TEAM LINE UP - FINAL'!B20</f>
        <v>Strike Squad</v>
      </c>
      <c r="D10" s="9">
        <f>' TEAM LINE UP - FINAL'!G21</f>
        <v>1</v>
      </c>
      <c r="E10" s="9">
        <f>' TEAM LINE UP - FINAL'!J21</f>
        <v>3</v>
      </c>
      <c r="F10" s="9">
        <f>' TEAM LINE UP - FINAL'!M21</f>
        <v>1</v>
      </c>
      <c r="G10" s="9">
        <f>' TEAM LINE UP - FINAL'!P21</f>
        <v>3</v>
      </c>
      <c r="H10" s="9">
        <f>' TEAM LINE UP - FINAL'!S21</f>
        <v>3</v>
      </c>
      <c r="I10" s="9">
        <f>' TEAM LINE UP - FINAL'!V21</f>
        <v>0</v>
      </c>
      <c r="J10" s="72">
        <f t="shared" si="0"/>
        <v>11</v>
      </c>
      <c r="K10" s="65"/>
      <c r="L10" s="78">
        <f t="shared" si="1"/>
        <v>5</v>
      </c>
      <c r="M10" s="189"/>
      <c r="N10" s="189"/>
      <c r="O10" s="189"/>
      <c r="P10" s="190"/>
      <c r="Q10" s="7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</row>
    <row r="11" spans="1:34" ht="15" customHeight="1" x14ac:dyDescent="0.2">
      <c r="A11" s="197"/>
      <c r="B11" s="202" t="s">
        <v>83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189"/>
      <c r="N11" s="189"/>
      <c r="O11" s="189"/>
      <c r="P11" s="190"/>
      <c r="Q11" s="7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6"/>
    </row>
    <row r="12" spans="1:34" ht="159.75" customHeight="1" x14ac:dyDescent="0.2">
      <c r="A12" s="197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189"/>
      <c r="N12" s="189"/>
      <c r="O12" s="189"/>
      <c r="P12" s="190"/>
      <c r="Q12" s="7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</row>
    <row r="13" spans="1:34" ht="15" customHeight="1" x14ac:dyDescent="0.2">
      <c r="A13" s="197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89"/>
      <c r="N13" s="189"/>
      <c r="O13" s="189"/>
      <c r="P13" s="190"/>
      <c r="Q13" s="7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6"/>
    </row>
    <row r="14" spans="1:34" ht="15" customHeight="1" x14ac:dyDescent="0.2">
      <c r="A14" s="198"/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192"/>
      <c r="N14" s="192"/>
      <c r="O14" s="192"/>
      <c r="P14" s="193"/>
      <c r="Q14" s="7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</row>
  </sheetData>
  <sheetProtection sheet="1" objects="1" scenarios="1" selectLockedCells="1" selectUnlockedCells="1"/>
  <mergeCells count="7">
    <mergeCell ref="M1:P14"/>
    <mergeCell ref="A1:L1"/>
    <mergeCell ref="A2:J2"/>
    <mergeCell ref="A3:A14"/>
    <mergeCell ref="B3:C3"/>
    <mergeCell ref="D4:J4"/>
    <mergeCell ref="B11:L14"/>
  </mergeCells>
  <conditionalFormatting sqref="D5:I10">
    <cfRule type="cellIs" dxfId="6" priority="7" operator="lessThan">
      <formula>1</formula>
    </cfRule>
  </conditionalFormatting>
  <conditionalFormatting sqref="J5:J10">
    <cfRule type="cellIs" dxfId="5" priority="4" operator="between">
      <formula>30</formula>
      <formula>39</formula>
    </cfRule>
    <cfRule type="cellIs" dxfId="4" priority="5" operator="greaterThan">
      <formula>15</formula>
    </cfRule>
    <cfRule type="cellIs" dxfId="3" priority="6" operator="greaterThan">
      <formula>40</formula>
    </cfRule>
  </conditionalFormatting>
  <conditionalFormatting sqref="L5:L1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46"/>
  <sheetViews>
    <sheetView workbookViewId="0">
      <selection activeCell="S39" sqref="S39"/>
    </sheetView>
  </sheetViews>
  <sheetFormatPr defaultRowHeight="15" x14ac:dyDescent="0.25"/>
  <cols>
    <col min="3" max="3" width="4.7109375" customWidth="1"/>
    <col min="6" max="6" width="4.7109375" customWidth="1"/>
    <col min="9" max="9" width="4.7109375" customWidth="1"/>
  </cols>
  <sheetData>
    <row r="3" spans="1:11" x14ac:dyDescent="0.25">
      <c r="A3" s="15"/>
      <c r="B3" s="15" t="s">
        <v>56</v>
      </c>
      <c r="D3" s="16">
        <v>228</v>
      </c>
      <c r="G3" s="17" t="s">
        <v>57</v>
      </c>
      <c r="J3" s="18">
        <v>0.9</v>
      </c>
    </row>
    <row r="6" spans="1:11" x14ac:dyDescent="0.25">
      <c r="A6" s="15" t="s">
        <v>58</v>
      </c>
      <c r="B6" s="19" t="s">
        <v>59</v>
      </c>
      <c r="C6" s="15"/>
      <c r="D6" s="15" t="s">
        <v>58</v>
      </c>
      <c r="E6" s="19" t="s">
        <v>59</v>
      </c>
      <c r="F6" s="15"/>
      <c r="G6" s="15" t="s">
        <v>58</v>
      </c>
      <c r="H6" s="19" t="s">
        <v>59</v>
      </c>
      <c r="I6" s="15"/>
      <c r="J6" s="15" t="s">
        <v>58</v>
      </c>
      <c r="K6" s="19" t="s">
        <v>59</v>
      </c>
    </row>
    <row r="7" spans="1:11" x14ac:dyDescent="0.25">
      <c r="A7" s="15">
        <v>80</v>
      </c>
      <c r="B7" s="20">
        <f>IF(A7&gt;=$D$3,0,INT($J$3*($D$3-A7)))</f>
        <v>133</v>
      </c>
      <c r="C7" s="21"/>
      <c r="D7" s="15">
        <f>A46+1</f>
        <v>120</v>
      </c>
      <c r="E7" s="20">
        <f>IF(D7&gt;=$D$3,0,INT($J$3*($D$3-D7)))</f>
        <v>97</v>
      </c>
      <c r="F7" s="21"/>
      <c r="G7" s="15">
        <f>D46+1</f>
        <v>160</v>
      </c>
      <c r="H7" s="20">
        <f>IF(G7&gt;=$D$3,0,INT($J$3*($D$3-G7)))</f>
        <v>61</v>
      </c>
      <c r="I7" s="21"/>
      <c r="J7" s="15">
        <f>G46+1</f>
        <v>200</v>
      </c>
      <c r="K7" s="20">
        <f>IF(J7&gt;=$D$3,0,INT($J$3*($D$3-J7)))</f>
        <v>25</v>
      </c>
    </row>
    <row r="8" spans="1:11" x14ac:dyDescent="0.25">
      <c r="A8" s="15">
        <f>A7+1</f>
        <v>81</v>
      </c>
      <c r="B8" s="20">
        <f t="shared" ref="B8:B46" si="0">IF(A8&gt;=$D$3,0,INT($J$3*($D$3-A8)))</f>
        <v>132</v>
      </c>
      <c r="C8" s="21"/>
      <c r="D8" s="15">
        <f t="shared" ref="D8:D46" si="1">D7+1</f>
        <v>121</v>
      </c>
      <c r="E8" s="20">
        <f t="shared" ref="E8:E46" si="2">IF(D8&gt;=$D$3,0,INT($J$3*($D$3-D8)))</f>
        <v>96</v>
      </c>
      <c r="F8" s="21"/>
      <c r="G8" s="15">
        <f t="shared" ref="G8:G46" si="3">G7+1</f>
        <v>161</v>
      </c>
      <c r="H8" s="20">
        <f t="shared" ref="H8:H46" si="4">IF(G8&gt;=$D$3,0,INT($J$3*($D$3-G8)))</f>
        <v>60</v>
      </c>
      <c r="I8" s="21"/>
      <c r="J8" s="15">
        <f t="shared" ref="J8:J46" si="5">J7+1</f>
        <v>201</v>
      </c>
      <c r="K8" s="20">
        <f t="shared" ref="K8:K46" si="6">IF(J8&gt;=$D$3,0,INT($J$3*($D$3-J8)))</f>
        <v>24</v>
      </c>
    </row>
    <row r="9" spans="1:11" x14ac:dyDescent="0.25">
      <c r="A9" s="15">
        <f t="shared" ref="A9:A46" si="7">A8+1</f>
        <v>82</v>
      </c>
      <c r="B9" s="20">
        <f t="shared" si="0"/>
        <v>131</v>
      </c>
      <c r="C9" s="21"/>
      <c r="D9" s="15">
        <f t="shared" si="1"/>
        <v>122</v>
      </c>
      <c r="E9" s="20">
        <f t="shared" si="2"/>
        <v>95</v>
      </c>
      <c r="F9" s="21"/>
      <c r="G9" s="15">
        <f t="shared" si="3"/>
        <v>162</v>
      </c>
      <c r="H9" s="20">
        <f t="shared" si="4"/>
        <v>59</v>
      </c>
      <c r="I9" s="21"/>
      <c r="J9" s="15">
        <f t="shared" si="5"/>
        <v>202</v>
      </c>
      <c r="K9" s="20">
        <f t="shared" si="6"/>
        <v>23</v>
      </c>
    </row>
    <row r="10" spans="1:11" x14ac:dyDescent="0.25">
      <c r="A10" s="15">
        <f t="shared" si="7"/>
        <v>83</v>
      </c>
      <c r="B10" s="20">
        <f t="shared" si="0"/>
        <v>130</v>
      </c>
      <c r="C10" s="21"/>
      <c r="D10" s="15">
        <f t="shared" si="1"/>
        <v>123</v>
      </c>
      <c r="E10" s="20">
        <f t="shared" si="2"/>
        <v>94</v>
      </c>
      <c r="F10" s="21"/>
      <c r="G10" s="15">
        <f t="shared" si="3"/>
        <v>163</v>
      </c>
      <c r="H10" s="20">
        <f t="shared" si="4"/>
        <v>58</v>
      </c>
      <c r="I10" s="21"/>
      <c r="J10" s="15">
        <f t="shared" si="5"/>
        <v>203</v>
      </c>
      <c r="K10" s="20">
        <f t="shared" si="6"/>
        <v>22</v>
      </c>
    </row>
    <row r="11" spans="1:11" x14ac:dyDescent="0.25">
      <c r="A11" s="15">
        <f t="shared" si="7"/>
        <v>84</v>
      </c>
      <c r="B11" s="20">
        <f t="shared" si="0"/>
        <v>129</v>
      </c>
      <c r="C11" s="21"/>
      <c r="D11" s="15">
        <f t="shared" si="1"/>
        <v>124</v>
      </c>
      <c r="E11" s="20">
        <f t="shared" si="2"/>
        <v>93</v>
      </c>
      <c r="F11" s="21"/>
      <c r="G11" s="15">
        <f t="shared" si="3"/>
        <v>164</v>
      </c>
      <c r="H11" s="20">
        <f t="shared" si="4"/>
        <v>57</v>
      </c>
      <c r="I11" s="21"/>
      <c r="J11" s="15">
        <f t="shared" si="5"/>
        <v>204</v>
      </c>
      <c r="K11" s="20">
        <f t="shared" si="6"/>
        <v>21</v>
      </c>
    </row>
    <row r="12" spans="1:11" x14ac:dyDescent="0.25">
      <c r="A12" s="15">
        <f t="shared" si="7"/>
        <v>85</v>
      </c>
      <c r="B12" s="20">
        <f t="shared" si="0"/>
        <v>128</v>
      </c>
      <c r="C12" s="21"/>
      <c r="D12" s="15">
        <f t="shared" si="1"/>
        <v>125</v>
      </c>
      <c r="E12" s="20">
        <f t="shared" si="2"/>
        <v>92</v>
      </c>
      <c r="F12" s="21"/>
      <c r="G12" s="15">
        <f t="shared" si="3"/>
        <v>165</v>
      </c>
      <c r="H12" s="20">
        <f t="shared" si="4"/>
        <v>56</v>
      </c>
      <c r="I12" s="21"/>
      <c r="J12" s="15">
        <f t="shared" si="5"/>
        <v>205</v>
      </c>
      <c r="K12" s="20">
        <f t="shared" si="6"/>
        <v>20</v>
      </c>
    </row>
    <row r="13" spans="1:11" x14ac:dyDescent="0.25">
      <c r="A13" s="15">
        <f t="shared" si="7"/>
        <v>86</v>
      </c>
      <c r="B13" s="20">
        <f t="shared" si="0"/>
        <v>127</v>
      </c>
      <c r="C13" s="21"/>
      <c r="D13" s="15">
        <f t="shared" si="1"/>
        <v>126</v>
      </c>
      <c r="E13" s="20">
        <f t="shared" si="2"/>
        <v>91</v>
      </c>
      <c r="F13" s="21"/>
      <c r="G13" s="15">
        <f t="shared" si="3"/>
        <v>166</v>
      </c>
      <c r="H13" s="20">
        <f t="shared" si="4"/>
        <v>55</v>
      </c>
      <c r="I13" s="21"/>
      <c r="J13" s="15">
        <f t="shared" si="5"/>
        <v>206</v>
      </c>
      <c r="K13" s="20">
        <f t="shared" si="6"/>
        <v>19</v>
      </c>
    </row>
    <row r="14" spans="1:11" x14ac:dyDescent="0.25">
      <c r="A14" s="15">
        <f t="shared" si="7"/>
        <v>87</v>
      </c>
      <c r="B14" s="20">
        <f t="shared" si="0"/>
        <v>126</v>
      </c>
      <c r="C14" s="21"/>
      <c r="D14" s="15">
        <f t="shared" si="1"/>
        <v>127</v>
      </c>
      <c r="E14" s="20">
        <f t="shared" si="2"/>
        <v>90</v>
      </c>
      <c r="F14" s="21"/>
      <c r="G14" s="15">
        <f t="shared" si="3"/>
        <v>167</v>
      </c>
      <c r="H14" s="20">
        <f t="shared" si="4"/>
        <v>54</v>
      </c>
      <c r="I14" s="21"/>
      <c r="J14" s="15">
        <f t="shared" si="5"/>
        <v>207</v>
      </c>
      <c r="K14" s="20">
        <f t="shared" si="6"/>
        <v>18</v>
      </c>
    </row>
    <row r="15" spans="1:11" x14ac:dyDescent="0.25">
      <c r="A15" s="15">
        <f t="shared" si="7"/>
        <v>88</v>
      </c>
      <c r="B15" s="20">
        <f t="shared" si="0"/>
        <v>126</v>
      </c>
      <c r="C15" s="21"/>
      <c r="D15" s="15">
        <f t="shared" si="1"/>
        <v>128</v>
      </c>
      <c r="E15" s="20">
        <f t="shared" si="2"/>
        <v>90</v>
      </c>
      <c r="F15" s="21"/>
      <c r="G15" s="15">
        <f t="shared" si="3"/>
        <v>168</v>
      </c>
      <c r="H15" s="20">
        <f t="shared" si="4"/>
        <v>54</v>
      </c>
      <c r="I15" s="21"/>
      <c r="J15" s="15">
        <f t="shared" si="5"/>
        <v>208</v>
      </c>
      <c r="K15" s="20">
        <f t="shared" si="6"/>
        <v>18</v>
      </c>
    </row>
    <row r="16" spans="1:11" x14ac:dyDescent="0.25">
      <c r="A16" s="15">
        <f t="shared" si="7"/>
        <v>89</v>
      </c>
      <c r="B16" s="20">
        <f t="shared" si="0"/>
        <v>125</v>
      </c>
      <c r="C16" s="21"/>
      <c r="D16" s="15">
        <f t="shared" si="1"/>
        <v>129</v>
      </c>
      <c r="E16" s="20">
        <f t="shared" si="2"/>
        <v>89</v>
      </c>
      <c r="F16" s="21"/>
      <c r="G16" s="15">
        <f t="shared" si="3"/>
        <v>169</v>
      </c>
      <c r="H16" s="20">
        <f t="shared" si="4"/>
        <v>53</v>
      </c>
      <c r="I16" s="21"/>
      <c r="J16" s="15">
        <f t="shared" si="5"/>
        <v>209</v>
      </c>
      <c r="K16" s="20">
        <f t="shared" si="6"/>
        <v>17</v>
      </c>
    </row>
    <row r="17" spans="1:11" x14ac:dyDescent="0.25">
      <c r="A17" s="15">
        <f t="shared" si="7"/>
        <v>90</v>
      </c>
      <c r="B17" s="20">
        <f t="shared" si="0"/>
        <v>124</v>
      </c>
      <c r="C17" s="21"/>
      <c r="D17" s="15">
        <f t="shared" si="1"/>
        <v>130</v>
      </c>
      <c r="E17" s="20">
        <f t="shared" si="2"/>
        <v>88</v>
      </c>
      <c r="F17" s="21"/>
      <c r="G17" s="15">
        <f t="shared" si="3"/>
        <v>170</v>
      </c>
      <c r="H17" s="20">
        <f t="shared" si="4"/>
        <v>52</v>
      </c>
      <c r="I17" s="21"/>
      <c r="J17" s="15">
        <f t="shared" si="5"/>
        <v>210</v>
      </c>
      <c r="K17" s="20">
        <f t="shared" si="6"/>
        <v>16</v>
      </c>
    </row>
    <row r="18" spans="1:11" x14ac:dyDescent="0.25">
      <c r="A18" s="15">
        <f t="shared" si="7"/>
        <v>91</v>
      </c>
      <c r="B18" s="20">
        <f t="shared" si="0"/>
        <v>123</v>
      </c>
      <c r="C18" s="21"/>
      <c r="D18" s="15">
        <f t="shared" si="1"/>
        <v>131</v>
      </c>
      <c r="E18" s="20">
        <f t="shared" si="2"/>
        <v>87</v>
      </c>
      <c r="F18" s="21"/>
      <c r="G18" s="15">
        <f t="shared" si="3"/>
        <v>171</v>
      </c>
      <c r="H18" s="20">
        <f t="shared" si="4"/>
        <v>51</v>
      </c>
      <c r="I18" s="21"/>
      <c r="J18" s="15">
        <f t="shared" si="5"/>
        <v>211</v>
      </c>
      <c r="K18" s="20">
        <f t="shared" si="6"/>
        <v>15</v>
      </c>
    </row>
    <row r="19" spans="1:11" x14ac:dyDescent="0.25">
      <c r="A19" s="15">
        <f t="shared" si="7"/>
        <v>92</v>
      </c>
      <c r="B19" s="20">
        <f t="shared" si="0"/>
        <v>122</v>
      </c>
      <c r="C19" s="21"/>
      <c r="D19" s="15">
        <f t="shared" si="1"/>
        <v>132</v>
      </c>
      <c r="E19" s="20">
        <f t="shared" si="2"/>
        <v>86</v>
      </c>
      <c r="F19" s="21"/>
      <c r="G19" s="15">
        <f t="shared" si="3"/>
        <v>172</v>
      </c>
      <c r="H19" s="20">
        <f t="shared" si="4"/>
        <v>50</v>
      </c>
      <c r="I19" s="21"/>
      <c r="J19" s="15">
        <f t="shared" si="5"/>
        <v>212</v>
      </c>
      <c r="K19" s="20">
        <f t="shared" si="6"/>
        <v>14</v>
      </c>
    </row>
    <row r="20" spans="1:11" x14ac:dyDescent="0.25">
      <c r="A20" s="15">
        <f t="shared" si="7"/>
        <v>93</v>
      </c>
      <c r="B20" s="20">
        <f t="shared" si="0"/>
        <v>121</v>
      </c>
      <c r="C20" s="21"/>
      <c r="D20" s="15">
        <f t="shared" si="1"/>
        <v>133</v>
      </c>
      <c r="E20" s="20">
        <f t="shared" si="2"/>
        <v>85</v>
      </c>
      <c r="F20" s="21"/>
      <c r="G20" s="15">
        <f t="shared" si="3"/>
        <v>173</v>
      </c>
      <c r="H20" s="20">
        <f t="shared" si="4"/>
        <v>49</v>
      </c>
      <c r="I20" s="21"/>
      <c r="J20" s="15">
        <f t="shared" si="5"/>
        <v>213</v>
      </c>
      <c r="K20" s="20">
        <f t="shared" si="6"/>
        <v>13</v>
      </c>
    </row>
    <row r="21" spans="1:11" x14ac:dyDescent="0.25">
      <c r="A21" s="15">
        <f t="shared" si="7"/>
        <v>94</v>
      </c>
      <c r="B21" s="20">
        <f t="shared" si="0"/>
        <v>120</v>
      </c>
      <c r="C21" s="21"/>
      <c r="D21" s="15">
        <f t="shared" si="1"/>
        <v>134</v>
      </c>
      <c r="E21" s="20">
        <f t="shared" si="2"/>
        <v>84</v>
      </c>
      <c r="F21" s="21"/>
      <c r="G21" s="15">
        <f t="shared" si="3"/>
        <v>174</v>
      </c>
      <c r="H21" s="20">
        <f t="shared" si="4"/>
        <v>48</v>
      </c>
      <c r="I21" s="21"/>
      <c r="J21" s="15">
        <f t="shared" si="5"/>
        <v>214</v>
      </c>
      <c r="K21" s="20">
        <f t="shared" si="6"/>
        <v>12</v>
      </c>
    </row>
    <row r="22" spans="1:11" x14ac:dyDescent="0.25">
      <c r="A22" s="15">
        <f t="shared" si="7"/>
        <v>95</v>
      </c>
      <c r="B22" s="20">
        <f t="shared" si="0"/>
        <v>119</v>
      </c>
      <c r="C22" s="21"/>
      <c r="D22" s="15">
        <f t="shared" si="1"/>
        <v>135</v>
      </c>
      <c r="E22" s="20">
        <f t="shared" si="2"/>
        <v>83</v>
      </c>
      <c r="F22" s="21"/>
      <c r="G22" s="15">
        <f t="shared" si="3"/>
        <v>175</v>
      </c>
      <c r="H22" s="20">
        <f t="shared" si="4"/>
        <v>47</v>
      </c>
      <c r="I22" s="21"/>
      <c r="J22" s="15">
        <f t="shared" si="5"/>
        <v>215</v>
      </c>
      <c r="K22" s="20">
        <f t="shared" si="6"/>
        <v>11</v>
      </c>
    </row>
    <row r="23" spans="1:11" x14ac:dyDescent="0.25">
      <c r="A23" s="15">
        <f t="shared" si="7"/>
        <v>96</v>
      </c>
      <c r="B23" s="20">
        <f t="shared" si="0"/>
        <v>118</v>
      </c>
      <c r="C23" s="21"/>
      <c r="D23" s="15">
        <f t="shared" si="1"/>
        <v>136</v>
      </c>
      <c r="E23" s="20">
        <f t="shared" si="2"/>
        <v>82</v>
      </c>
      <c r="F23" s="21"/>
      <c r="G23" s="15">
        <f t="shared" si="3"/>
        <v>176</v>
      </c>
      <c r="H23" s="20">
        <f t="shared" si="4"/>
        <v>46</v>
      </c>
      <c r="I23" s="21"/>
      <c r="J23" s="15">
        <f t="shared" si="5"/>
        <v>216</v>
      </c>
      <c r="K23" s="20">
        <f t="shared" si="6"/>
        <v>10</v>
      </c>
    </row>
    <row r="24" spans="1:11" x14ac:dyDescent="0.25">
      <c r="A24" s="15">
        <f t="shared" si="7"/>
        <v>97</v>
      </c>
      <c r="B24" s="20">
        <f t="shared" si="0"/>
        <v>117</v>
      </c>
      <c r="C24" s="21"/>
      <c r="D24" s="15">
        <f t="shared" si="1"/>
        <v>137</v>
      </c>
      <c r="E24" s="20">
        <f t="shared" si="2"/>
        <v>81</v>
      </c>
      <c r="F24" s="21"/>
      <c r="G24" s="15">
        <f t="shared" si="3"/>
        <v>177</v>
      </c>
      <c r="H24" s="20">
        <f t="shared" si="4"/>
        <v>45</v>
      </c>
      <c r="I24" s="21"/>
      <c r="J24" s="15">
        <f t="shared" si="5"/>
        <v>217</v>
      </c>
      <c r="K24" s="20">
        <f t="shared" si="6"/>
        <v>9</v>
      </c>
    </row>
    <row r="25" spans="1:11" x14ac:dyDescent="0.25">
      <c r="A25" s="15">
        <f t="shared" si="7"/>
        <v>98</v>
      </c>
      <c r="B25" s="20">
        <f t="shared" si="0"/>
        <v>117</v>
      </c>
      <c r="C25" s="21"/>
      <c r="D25" s="15">
        <f t="shared" si="1"/>
        <v>138</v>
      </c>
      <c r="E25" s="20">
        <f t="shared" si="2"/>
        <v>81</v>
      </c>
      <c r="F25" s="21"/>
      <c r="G25" s="15">
        <f t="shared" si="3"/>
        <v>178</v>
      </c>
      <c r="H25" s="20">
        <f t="shared" si="4"/>
        <v>45</v>
      </c>
      <c r="I25" s="21"/>
      <c r="J25" s="15">
        <f t="shared" si="5"/>
        <v>218</v>
      </c>
      <c r="K25" s="20">
        <f t="shared" si="6"/>
        <v>9</v>
      </c>
    </row>
    <row r="26" spans="1:11" x14ac:dyDescent="0.25">
      <c r="A26" s="15">
        <f t="shared" si="7"/>
        <v>99</v>
      </c>
      <c r="B26" s="20">
        <f t="shared" si="0"/>
        <v>116</v>
      </c>
      <c r="C26" s="21"/>
      <c r="D26" s="15">
        <f t="shared" si="1"/>
        <v>139</v>
      </c>
      <c r="E26" s="20">
        <f t="shared" si="2"/>
        <v>80</v>
      </c>
      <c r="F26" s="21"/>
      <c r="G26" s="15">
        <f t="shared" si="3"/>
        <v>179</v>
      </c>
      <c r="H26" s="20">
        <f t="shared" si="4"/>
        <v>44</v>
      </c>
      <c r="I26" s="21"/>
      <c r="J26" s="15">
        <f t="shared" si="5"/>
        <v>219</v>
      </c>
      <c r="K26" s="20">
        <f t="shared" si="6"/>
        <v>8</v>
      </c>
    </row>
    <row r="27" spans="1:11" x14ac:dyDescent="0.25">
      <c r="A27" s="15">
        <f t="shared" si="7"/>
        <v>100</v>
      </c>
      <c r="B27" s="20">
        <f t="shared" si="0"/>
        <v>115</v>
      </c>
      <c r="C27" s="21"/>
      <c r="D27" s="15">
        <f t="shared" si="1"/>
        <v>140</v>
      </c>
      <c r="E27" s="20">
        <f t="shared" si="2"/>
        <v>79</v>
      </c>
      <c r="F27" s="21"/>
      <c r="G27" s="15">
        <f t="shared" si="3"/>
        <v>180</v>
      </c>
      <c r="H27" s="20">
        <f t="shared" si="4"/>
        <v>43</v>
      </c>
      <c r="I27" s="21"/>
      <c r="J27" s="15">
        <f t="shared" si="5"/>
        <v>220</v>
      </c>
      <c r="K27" s="20">
        <f t="shared" si="6"/>
        <v>7</v>
      </c>
    </row>
    <row r="28" spans="1:11" x14ac:dyDescent="0.25">
      <c r="A28" s="15">
        <f t="shared" si="7"/>
        <v>101</v>
      </c>
      <c r="B28" s="20">
        <f t="shared" si="0"/>
        <v>114</v>
      </c>
      <c r="C28" s="21"/>
      <c r="D28" s="15">
        <f t="shared" si="1"/>
        <v>141</v>
      </c>
      <c r="E28" s="20">
        <f t="shared" si="2"/>
        <v>78</v>
      </c>
      <c r="F28" s="21"/>
      <c r="G28" s="15">
        <f t="shared" si="3"/>
        <v>181</v>
      </c>
      <c r="H28" s="20">
        <f t="shared" si="4"/>
        <v>42</v>
      </c>
      <c r="I28" s="21"/>
      <c r="J28" s="15">
        <f t="shared" si="5"/>
        <v>221</v>
      </c>
      <c r="K28" s="20">
        <f t="shared" si="6"/>
        <v>6</v>
      </c>
    </row>
    <row r="29" spans="1:11" x14ac:dyDescent="0.25">
      <c r="A29" s="15">
        <f t="shared" si="7"/>
        <v>102</v>
      </c>
      <c r="B29" s="20">
        <f t="shared" si="0"/>
        <v>113</v>
      </c>
      <c r="C29" s="21"/>
      <c r="D29" s="15">
        <f t="shared" si="1"/>
        <v>142</v>
      </c>
      <c r="E29" s="20">
        <f t="shared" si="2"/>
        <v>77</v>
      </c>
      <c r="F29" s="21"/>
      <c r="G29" s="15">
        <f t="shared" si="3"/>
        <v>182</v>
      </c>
      <c r="H29" s="20">
        <f t="shared" si="4"/>
        <v>41</v>
      </c>
      <c r="I29" s="21"/>
      <c r="J29" s="15">
        <f t="shared" si="5"/>
        <v>222</v>
      </c>
      <c r="K29" s="20">
        <f t="shared" si="6"/>
        <v>5</v>
      </c>
    </row>
    <row r="30" spans="1:11" x14ac:dyDescent="0.25">
      <c r="A30" s="15">
        <f t="shared" si="7"/>
        <v>103</v>
      </c>
      <c r="B30" s="20">
        <f t="shared" si="0"/>
        <v>112</v>
      </c>
      <c r="C30" s="21"/>
      <c r="D30" s="15">
        <f t="shared" si="1"/>
        <v>143</v>
      </c>
      <c r="E30" s="20">
        <f t="shared" si="2"/>
        <v>76</v>
      </c>
      <c r="F30" s="21"/>
      <c r="G30" s="15">
        <f t="shared" si="3"/>
        <v>183</v>
      </c>
      <c r="H30" s="20">
        <f t="shared" si="4"/>
        <v>40</v>
      </c>
      <c r="I30" s="21"/>
      <c r="J30" s="15">
        <f t="shared" si="5"/>
        <v>223</v>
      </c>
      <c r="K30" s="20">
        <f t="shared" si="6"/>
        <v>4</v>
      </c>
    </row>
    <row r="31" spans="1:11" x14ac:dyDescent="0.25">
      <c r="A31" s="15">
        <f t="shared" si="7"/>
        <v>104</v>
      </c>
      <c r="B31" s="20">
        <f t="shared" si="0"/>
        <v>111</v>
      </c>
      <c r="C31" s="21"/>
      <c r="D31" s="15">
        <f t="shared" si="1"/>
        <v>144</v>
      </c>
      <c r="E31" s="20">
        <f t="shared" si="2"/>
        <v>75</v>
      </c>
      <c r="F31" s="21"/>
      <c r="G31" s="15">
        <f t="shared" si="3"/>
        <v>184</v>
      </c>
      <c r="H31" s="20">
        <f t="shared" si="4"/>
        <v>39</v>
      </c>
      <c r="I31" s="21"/>
      <c r="J31" s="15">
        <f t="shared" si="5"/>
        <v>224</v>
      </c>
      <c r="K31" s="20">
        <f t="shared" si="6"/>
        <v>3</v>
      </c>
    </row>
    <row r="32" spans="1:11" x14ac:dyDescent="0.25">
      <c r="A32" s="15">
        <f t="shared" si="7"/>
        <v>105</v>
      </c>
      <c r="B32" s="20">
        <f t="shared" si="0"/>
        <v>110</v>
      </c>
      <c r="C32" s="21"/>
      <c r="D32" s="15">
        <f t="shared" si="1"/>
        <v>145</v>
      </c>
      <c r="E32" s="20">
        <f t="shared" si="2"/>
        <v>74</v>
      </c>
      <c r="F32" s="21"/>
      <c r="G32" s="15">
        <f t="shared" si="3"/>
        <v>185</v>
      </c>
      <c r="H32" s="20">
        <f t="shared" si="4"/>
        <v>38</v>
      </c>
      <c r="I32" s="21"/>
      <c r="J32" s="15">
        <f t="shared" si="5"/>
        <v>225</v>
      </c>
      <c r="K32" s="20">
        <f t="shared" si="6"/>
        <v>2</v>
      </c>
    </row>
    <row r="33" spans="1:11" x14ac:dyDescent="0.25">
      <c r="A33" s="15">
        <f t="shared" si="7"/>
        <v>106</v>
      </c>
      <c r="B33" s="20">
        <f t="shared" si="0"/>
        <v>109</v>
      </c>
      <c r="C33" s="21"/>
      <c r="D33" s="15">
        <f t="shared" si="1"/>
        <v>146</v>
      </c>
      <c r="E33" s="20">
        <f t="shared" si="2"/>
        <v>73</v>
      </c>
      <c r="F33" s="21"/>
      <c r="G33" s="15">
        <f t="shared" si="3"/>
        <v>186</v>
      </c>
      <c r="H33" s="20">
        <f t="shared" si="4"/>
        <v>37</v>
      </c>
      <c r="I33" s="21"/>
      <c r="J33" s="15">
        <f t="shared" si="5"/>
        <v>226</v>
      </c>
      <c r="K33" s="20">
        <f t="shared" si="6"/>
        <v>1</v>
      </c>
    </row>
    <row r="34" spans="1:11" x14ac:dyDescent="0.25">
      <c r="A34" s="15">
        <f t="shared" si="7"/>
        <v>107</v>
      </c>
      <c r="B34" s="20">
        <f t="shared" si="0"/>
        <v>108</v>
      </c>
      <c r="C34" s="21"/>
      <c r="D34" s="15">
        <f t="shared" si="1"/>
        <v>147</v>
      </c>
      <c r="E34" s="20">
        <f t="shared" si="2"/>
        <v>72</v>
      </c>
      <c r="F34" s="21"/>
      <c r="G34" s="15">
        <f t="shared" si="3"/>
        <v>187</v>
      </c>
      <c r="H34" s="20">
        <f t="shared" si="4"/>
        <v>36</v>
      </c>
      <c r="I34" s="21"/>
      <c r="J34" s="15">
        <f t="shared" si="5"/>
        <v>227</v>
      </c>
      <c r="K34" s="20">
        <f t="shared" si="6"/>
        <v>0</v>
      </c>
    </row>
    <row r="35" spans="1:11" x14ac:dyDescent="0.25">
      <c r="A35" s="15">
        <f t="shared" si="7"/>
        <v>108</v>
      </c>
      <c r="B35" s="20">
        <f t="shared" si="0"/>
        <v>108</v>
      </c>
      <c r="C35" s="21"/>
      <c r="D35" s="15">
        <f t="shared" si="1"/>
        <v>148</v>
      </c>
      <c r="E35" s="20">
        <f t="shared" si="2"/>
        <v>72</v>
      </c>
      <c r="F35" s="21"/>
      <c r="G35" s="15">
        <f t="shared" si="3"/>
        <v>188</v>
      </c>
      <c r="H35" s="20">
        <f t="shared" si="4"/>
        <v>36</v>
      </c>
      <c r="I35" s="21"/>
      <c r="J35" s="15">
        <f t="shared" si="5"/>
        <v>228</v>
      </c>
      <c r="K35" s="20">
        <f t="shared" si="6"/>
        <v>0</v>
      </c>
    </row>
    <row r="36" spans="1:11" x14ac:dyDescent="0.25">
      <c r="A36" s="15">
        <f t="shared" si="7"/>
        <v>109</v>
      </c>
      <c r="B36" s="20">
        <f t="shared" si="0"/>
        <v>107</v>
      </c>
      <c r="C36" s="21"/>
      <c r="D36" s="15">
        <f t="shared" si="1"/>
        <v>149</v>
      </c>
      <c r="E36" s="20">
        <f t="shared" si="2"/>
        <v>71</v>
      </c>
      <c r="F36" s="21"/>
      <c r="G36" s="15">
        <f t="shared" si="3"/>
        <v>189</v>
      </c>
      <c r="H36" s="20">
        <f t="shared" si="4"/>
        <v>35</v>
      </c>
      <c r="I36" s="21"/>
      <c r="J36" s="15">
        <f t="shared" si="5"/>
        <v>229</v>
      </c>
      <c r="K36" s="20">
        <f t="shared" si="6"/>
        <v>0</v>
      </c>
    </row>
    <row r="37" spans="1:11" x14ac:dyDescent="0.25">
      <c r="A37" s="15">
        <f t="shared" si="7"/>
        <v>110</v>
      </c>
      <c r="B37" s="20">
        <f t="shared" si="0"/>
        <v>106</v>
      </c>
      <c r="C37" s="21"/>
      <c r="D37" s="15">
        <f t="shared" si="1"/>
        <v>150</v>
      </c>
      <c r="E37" s="20">
        <f t="shared" si="2"/>
        <v>70</v>
      </c>
      <c r="F37" s="21"/>
      <c r="G37" s="15">
        <f t="shared" si="3"/>
        <v>190</v>
      </c>
      <c r="H37" s="20">
        <f t="shared" si="4"/>
        <v>34</v>
      </c>
      <c r="I37" s="21"/>
      <c r="J37" s="15">
        <f t="shared" si="5"/>
        <v>230</v>
      </c>
      <c r="K37" s="20">
        <f t="shared" si="6"/>
        <v>0</v>
      </c>
    </row>
    <row r="38" spans="1:11" x14ac:dyDescent="0.25">
      <c r="A38" s="15">
        <f t="shared" si="7"/>
        <v>111</v>
      </c>
      <c r="B38" s="20">
        <f t="shared" si="0"/>
        <v>105</v>
      </c>
      <c r="C38" s="21"/>
      <c r="D38" s="15">
        <f t="shared" si="1"/>
        <v>151</v>
      </c>
      <c r="E38" s="20">
        <f t="shared" si="2"/>
        <v>69</v>
      </c>
      <c r="F38" s="21"/>
      <c r="G38" s="15">
        <f t="shared" si="3"/>
        <v>191</v>
      </c>
      <c r="H38" s="20">
        <f t="shared" si="4"/>
        <v>33</v>
      </c>
      <c r="I38" s="21"/>
      <c r="J38" s="15">
        <f t="shared" si="5"/>
        <v>231</v>
      </c>
      <c r="K38" s="20">
        <f t="shared" si="6"/>
        <v>0</v>
      </c>
    </row>
    <row r="39" spans="1:11" x14ac:dyDescent="0.25">
      <c r="A39" s="15">
        <f t="shared" si="7"/>
        <v>112</v>
      </c>
      <c r="B39" s="20">
        <f t="shared" si="0"/>
        <v>104</v>
      </c>
      <c r="C39" s="21"/>
      <c r="D39" s="15">
        <f t="shared" si="1"/>
        <v>152</v>
      </c>
      <c r="E39" s="20">
        <f t="shared" si="2"/>
        <v>68</v>
      </c>
      <c r="F39" s="21"/>
      <c r="G39" s="15">
        <f t="shared" si="3"/>
        <v>192</v>
      </c>
      <c r="H39" s="20">
        <f t="shared" si="4"/>
        <v>32</v>
      </c>
      <c r="I39" s="21"/>
      <c r="J39" s="15">
        <f t="shared" si="5"/>
        <v>232</v>
      </c>
      <c r="K39" s="20">
        <f t="shared" si="6"/>
        <v>0</v>
      </c>
    </row>
    <row r="40" spans="1:11" x14ac:dyDescent="0.25">
      <c r="A40" s="15">
        <f t="shared" si="7"/>
        <v>113</v>
      </c>
      <c r="B40" s="20">
        <f t="shared" si="0"/>
        <v>103</v>
      </c>
      <c r="C40" s="21"/>
      <c r="D40" s="15">
        <f t="shared" si="1"/>
        <v>153</v>
      </c>
      <c r="E40" s="20">
        <f t="shared" si="2"/>
        <v>67</v>
      </c>
      <c r="F40" s="21"/>
      <c r="G40" s="15">
        <f t="shared" si="3"/>
        <v>193</v>
      </c>
      <c r="H40" s="20">
        <f t="shared" si="4"/>
        <v>31</v>
      </c>
      <c r="I40" s="21"/>
      <c r="J40" s="15">
        <f t="shared" si="5"/>
        <v>233</v>
      </c>
      <c r="K40" s="20">
        <f t="shared" si="6"/>
        <v>0</v>
      </c>
    </row>
    <row r="41" spans="1:11" x14ac:dyDescent="0.25">
      <c r="A41" s="15">
        <f t="shared" si="7"/>
        <v>114</v>
      </c>
      <c r="B41" s="20">
        <f t="shared" si="0"/>
        <v>102</v>
      </c>
      <c r="C41" s="21"/>
      <c r="D41" s="15">
        <f t="shared" si="1"/>
        <v>154</v>
      </c>
      <c r="E41" s="20">
        <f t="shared" si="2"/>
        <v>66</v>
      </c>
      <c r="F41" s="21"/>
      <c r="G41" s="15">
        <f t="shared" si="3"/>
        <v>194</v>
      </c>
      <c r="H41" s="20">
        <f t="shared" si="4"/>
        <v>30</v>
      </c>
      <c r="I41" s="21"/>
      <c r="J41" s="15">
        <f t="shared" si="5"/>
        <v>234</v>
      </c>
      <c r="K41" s="20">
        <f t="shared" si="6"/>
        <v>0</v>
      </c>
    </row>
    <row r="42" spans="1:11" x14ac:dyDescent="0.25">
      <c r="A42" s="15">
        <f t="shared" si="7"/>
        <v>115</v>
      </c>
      <c r="B42" s="20">
        <f t="shared" si="0"/>
        <v>101</v>
      </c>
      <c r="C42" s="21"/>
      <c r="D42" s="15">
        <f t="shared" si="1"/>
        <v>155</v>
      </c>
      <c r="E42" s="20">
        <f t="shared" si="2"/>
        <v>65</v>
      </c>
      <c r="F42" s="21"/>
      <c r="G42" s="15">
        <f t="shared" si="3"/>
        <v>195</v>
      </c>
      <c r="H42" s="20">
        <f t="shared" si="4"/>
        <v>29</v>
      </c>
      <c r="I42" s="21"/>
      <c r="J42" s="15">
        <f t="shared" si="5"/>
        <v>235</v>
      </c>
      <c r="K42" s="20">
        <f t="shared" si="6"/>
        <v>0</v>
      </c>
    </row>
    <row r="43" spans="1:11" x14ac:dyDescent="0.25">
      <c r="A43" s="15">
        <f t="shared" si="7"/>
        <v>116</v>
      </c>
      <c r="B43" s="20">
        <f t="shared" si="0"/>
        <v>100</v>
      </c>
      <c r="C43" s="21"/>
      <c r="D43" s="15">
        <f t="shared" si="1"/>
        <v>156</v>
      </c>
      <c r="E43" s="20">
        <f t="shared" si="2"/>
        <v>64</v>
      </c>
      <c r="F43" s="21"/>
      <c r="G43" s="15">
        <f t="shared" si="3"/>
        <v>196</v>
      </c>
      <c r="H43" s="20">
        <f t="shared" si="4"/>
        <v>28</v>
      </c>
      <c r="I43" s="21"/>
      <c r="J43" s="15">
        <f t="shared" si="5"/>
        <v>236</v>
      </c>
      <c r="K43" s="20">
        <f t="shared" si="6"/>
        <v>0</v>
      </c>
    </row>
    <row r="44" spans="1:11" x14ac:dyDescent="0.25">
      <c r="A44" s="15">
        <f t="shared" si="7"/>
        <v>117</v>
      </c>
      <c r="B44" s="20">
        <f t="shared" si="0"/>
        <v>99</v>
      </c>
      <c r="C44" s="21"/>
      <c r="D44" s="15">
        <f t="shared" si="1"/>
        <v>157</v>
      </c>
      <c r="E44" s="20">
        <f t="shared" si="2"/>
        <v>63</v>
      </c>
      <c r="F44" s="21"/>
      <c r="G44" s="15">
        <f t="shared" si="3"/>
        <v>197</v>
      </c>
      <c r="H44" s="20">
        <f t="shared" si="4"/>
        <v>27</v>
      </c>
      <c r="I44" s="21"/>
      <c r="J44" s="15">
        <f t="shared" si="5"/>
        <v>237</v>
      </c>
      <c r="K44" s="20">
        <f t="shared" si="6"/>
        <v>0</v>
      </c>
    </row>
    <row r="45" spans="1:11" x14ac:dyDescent="0.25">
      <c r="A45" s="15">
        <f t="shared" si="7"/>
        <v>118</v>
      </c>
      <c r="B45" s="20">
        <f t="shared" si="0"/>
        <v>99</v>
      </c>
      <c r="C45" s="21"/>
      <c r="D45" s="15">
        <f t="shared" si="1"/>
        <v>158</v>
      </c>
      <c r="E45" s="20">
        <f t="shared" si="2"/>
        <v>63</v>
      </c>
      <c r="F45" s="21"/>
      <c r="G45" s="15">
        <f t="shared" si="3"/>
        <v>198</v>
      </c>
      <c r="H45" s="20">
        <f t="shared" si="4"/>
        <v>27</v>
      </c>
      <c r="I45" s="21"/>
      <c r="J45" s="15">
        <f t="shared" si="5"/>
        <v>238</v>
      </c>
      <c r="K45" s="20">
        <f t="shared" si="6"/>
        <v>0</v>
      </c>
    </row>
    <row r="46" spans="1:11" x14ac:dyDescent="0.25">
      <c r="A46" s="15">
        <f t="shared" si="7"/>
        <v>119</v>
      </c>
      <c r="B46" s="20">
        <f t="shared" si="0"/>
        <v>98</v>
      </c>
      <c r="C46" s="21"/>
      <c r="D46" s="15">
        <f t="shared" si="1"/>
        <v>159</v>
      </c>
      <c r="E46" s="20">
        <f t="shared" si="2"/>
        <v>62</v>
      </c>
      <c r="F46" s="21"/>
      <c r="G46" s="15">
        <f t="shared" si="3"/>
        <v>199</v>
      </c>
      <c r="H46" s="20">
        <f t="shared" si="4"/>
        <v>26</v>
      </c>
      <c r="I46" s="21"/>
      <c r="J46" s="15">
        <f t="shared" si="5"/>
        <v>239</v>
      </c>
      <c r="K46" s="20">
        <f t="shared" si="6"/>
        <v>0</v>
      </c>
    </row>
  </sheetData>
  <dataValidations count="2">
    <dataValidation type="decimal" allowBlank="1" showInputMessage="1" showErrorMessage="1" errorTitle="Out of Range" error="Enter a value between 65 and 110% (.65 to 1.10)" promptTitle="Handicap Percentage" prompt="Enter the handicap percentage. You can either enter as a decimal or a percentage. If 66 and 2/3 percent, enter as =2/3" sqref="J3" xr:uid="{00000000-0002-0000-0400-000000000000}">
      <formula1>0.65</formula1>
      <formula2>1.1</formula2>
    </dataValidation>
    <dataValidation type="whole" allowBlank="1" showInputMessage="1" showErrorMessage="1" errorTitle="Bad figure" error="Please enter a number between 150 and 240." promptTitle="Handicap Base" prompt="Enter the figure (between 150 and 240) that the handicap is based on." sqref="D3" xr:uid="{00000000-0002-0000-0400-000001000000}">
      <formula1>150</formula1>
      <formula2>240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6262-B45B-4CDC-9BEF-CC006356F07F}">
  <dimension ref="A1:Z18"/>
  <sheetViews>
    <sheetView topLeftCell="J1" workbookViewId="0">
      <selection activeCell="T15" sqref="T15"/>
    </sheetView>
  </sheetViews>
  <sheetFormatPr defaultRowHeight="15" x14ac:dyDescent="0.25"/>
  <cols>
    <col min="1" max="1" width="10.7109375" customWidth="1"/>
    <col min="2" max="2" width="22.85546875" bestFit="1" customWidth="1"/>
    <col min="3" max="3" width="10.28515625" customWidth="1"/>
    <col min="4" max="4" width="23.7109375" bestFit="1" customWidth="1"/>
    <col min="5" max="5" width="10.42578125" customWidth="1"/>
    <col min="6" max="6" width="19.7109375" customWidth="1"/>
    <col min="7" max="7" width="10.7109375" customWidth="1"/>
    <col min="8" max="8" width="22.85546875" bestFit="1" customWidth="1"/>
    <col min="9" max="9" width="11.42578125" customWidth="1"/>
    <col min="10" max="10" width="24.140625" bestFit="1" customWidth="1"/>
    <col min="11" max="11" width="11" customWidth="1"/>
    <col min="12" max="12" width="23.85546875" bestFit="1" customWidth="1"/>
    <col min="13" max="13" width="11.28515625" customWidth="1"/>
    <col min="14" max="14" width="24.28515625" bestFit="1" customWidth="1"/>
    <col min="15" max="15" width="10.7109375" customWidth="1"/>
    <col min="16" max="16" width="25.140625" bestFit="1" customWidth="1"/>
    <col min="17" max="17" width="10.5703125" customWidth="1"/>
    <col min="18" max="18" width="23" bestFit="1" customWidth="1"/>
    <col min="19" max="19" width="10.5703125" customWidth="1"/>
    <col min="20" max="20" width="21.140625" bestFit="1" customWidth="1"/>
    <col min="21" max="21" width="10.7109375" customWidth="1"/>
    <col min="22" max="22" width="26.7109375" customWidth="1"/>
  </cols>
  <sheetData>
    <row r="1" spans="1:26" ht="14.45" customHeight="1" x14ac:dyDescent="0.25">
      <c r="A1" s="209" t="s">
        <v>180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1"/>
      <c r="W1" s="81"/>
      <c r="X1" s="81"/>
      <c r="Y1" s="81"/>
      <c r="Z1" s="81"/>
    </row>
    <row r="2" spans="1:26" ht="14.45" customHeight="1" x14ac:dyDescent="0.25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81"/>
      <c r="X2" s="81"/>
      <c r="Y2" s="81"/>
      <c r="Z2" s="81"/>
    </row>
    <row r="3" spans="1:26" s="83" customFormat="1" ht="14.25" x14ac:dyDescent="0.2">
      <c r="A3" s="215" t="s">
        <v>60</v>
      </c>
      <c r="B3" s="216"/>
      <c r="C3" s="217" t="s">
        <v>61</v>
      </c>
      <c r="D3" s="217"/>
      <c r="E3" s="216" t="s">
        <v>62</v>
      </c>
      <c r="F3" s="216"/>
      <c r="G3" s="217" t="s">
        <v>63</v>
      </c>
      <c r="H3" s="217"/>
      <c r="I3" s="216" t="s">
        <v>70</v>
      </c>
      <c r="J3" s="216"/>
      <c r="K3" s="217" t="s">
        <v>71</v>
      </c>
      <c r="L3" s="217"/>
      <c r="M3" s="216" t="s">
        <v>181</v>
      </c>
      <c r="N3" s="216"/>
      <c r="O3" s="217" t="s">
        <v>72</v>
      </c>
      <c r="P3" s="217"/>
      <c r="Q3" s="216" t="s">
        <v>74</v>
      </c>
      <c r="R3" s="216"/>
      <c r="S3" s="217" t="s">
        <v>182</v>
      </c>
      <c r="T3" s="217"/>
      <c r="U3" s="216" t="s">
        <v>183</v>
      </c>
      <c r="V3" s="218"/>
      <c r="W3" s="82"/>
      <c r="X3" s="82"/>
      <c r="Y3" s="82"/>
      <c r="Z3" s="82"/>
    </row>
    <row r="4" spans="1:26" x14ac:dyDescent="0.25">
      <c r="A4" s="206" t="s">
        <v>64</v>
      </c>
      <c r="B4" s="206"/>
      <c r="C4" s="206" t="s">
        <v>64</v>
      </c>
      <c r="D4" s="206"/>
      <c r="E4" s="206" t="s">
        <v>64</v>
      </c>
      <c r="F4" s="206"/>
      <c r="G4" s="206" t="s">
        <v>64</v>
      </c>
      <c r="H4" s="206"/>
      <c r="I4" s="206" t="s">
        <v>64</v>
      </c>
      <c r="J4" s="206"/>
      <c r="K4" s="206" t="s">
        <v>64</v>
      </c>
      <c r="L4" s="206"/>
      <c r="M4" s="206" t="s">
        <v>64</v>
      </c>
      <c r="N4" s="206"/>
      <c r="O4" s="206" t="s">
        <v>64</v>
      </c>
      <c r="P4" s="206"/>
      <c r="Q4" s="206" t="s">
        <v>64</v>
      </c>
      <c r="R4" s="206"/>
      <c r="S4" s="206" t="s">
        <v>64</v>
      </c>
      <c r="T4" s="206"/>
      <c r="U4" s="206" t="s">
        <v>64</v>
      </c>
      <c r="V4" s="206"/>
    </row>
    <row r="5" spans="1:26" x14ac:dyDescent="0.25">
      <c r="A5" s="84" t="s">
        <v>16</v>
      </c>
      <c r="B5" s="84"/>
      <c r="C5" s="84" t="s">
        <v>21</v>
      </c>
      <c r="D5" s="84"/>
      <c r="E5" s="84" t="s">
        <v>25</v>
      </c>
      <c r="F5" s="84"/>
      <c r="G5" s="84" t="s">
        <v>29</v>
      </c>
      <c r="H5" s="84"/>
      <c r="I5" s="84" t="s">
        <v>35</v>
      </c>
      <c r="J5" s="84"/>
      <c r="K5" s="84" t="s">
        <v>31</v>
      </c>
      <c r="L5" s="84"/>
      <c r="M5" s="84" t="s">
        <v>42</v>
      </c>
      <c r="N5" s="84"/>
      <c r="O5" s="84" t="s">
        <v>45</v>
      </c>
      <c r="P5" s="84"/>
      <c r="Q5" s="84" t="s">
        <v>17</v>
      </c>
      <c r="R5" s="84"/>
      <c r="S5" s="84" t="s">
        <v>22</v>
      </c>
      <c r="T5" s="84"/>
      <c r="U5" s="84" t="s">
        <v>26</v>
      </c>
      <c r="V5" s="84"/>
    </row>
    <row r="6" spans="1:26" x14ac:dyDescent="0.25">
      <c r="A6" s="85" t="s">
        <v>65</v>
      </c>
      <c r="B6" t="s">
        <v>184</v>
      </c>
      <c r="C6" s="85" t="s">
        <v>65</v>
      </c>
      <c r="D6" t="s">
        <v>185</v>
      </c>
      <c r="E6" s="85" t="s">
        <v>65</v>
      </c>
      <c r="F6" t="s">
        <v>186</v>
      </c>
      <c r="G6" s="85" t="s">
        <v>65</v>
      </c>
      <c r="H6" t="s">
        <v>187</v>
      </c>
      <c r="I6" s="85" t="s">
        <v>65</v>
      </c>
      <c r="J6" t="s">
        <v>188</v>
      </c>
      <c r="K6" s="85" t="s">
        <v>65</v>
      </c>
      <c r="L6" t="s">
        <v>189</v>
      </c>
      <c r="M6" s="85" t="s">
        <v>65</v>
      </c>
      <c r="N6" t="s">
        <v>190</v>
      </c>
      <c r="O6" s="85" t="s">
        <v>65</v>
      </c>
      <c r="P6" t="s">
        <v>191</v>
      </c>
      <c r="Q6" s="85" t="s">
        <v>65</v>
      </c>
      <c r="R6" s="86" t="s">
        <v>192</v>
      </c>
      <c r="S6" s="85" t="s">
        <v>65</v>
      </c>
      <c r="T6" t="s">
        <v>193</v>
      </c>
      <c r="U6" s="85" t="s">
        <v>65</v>
      </c>
      <c r="V6" t="s">
        <v>194</v>
      </c>
    </row>
    <row r="7" spans="1:26" x14ac:dyDescent="0.25">
      <c r="A7" s="87" t="s">
        <v>66</v>
      </c>
      <c r="B7" t="s">
        <v>195</v>
      </c>
      <c r="C7" s="87" t="s">
        <v>66</v>
      </c>
      <c r="D7" t="s">
        <v>196</v>
      </c>
      <c r="E7" s="87" t="s">
        <v>66</v>
      </c>
      <c r="F7" t="s">
        <v>197</v>
      </c>
      <c r="G7" s="87" t="s">
        <v>66</v>
      </c>
      <c r="H7" t="s">
        <v>198</v>
      </c>
      <c r="I7" s="87" t="s">
        <v>66</v>
      </c>
      <c r="J7" t="s">
        <v>199</v>
      </c>
      <c r="K7" s="87" t="s">
        <v>66</v>
      </c>
      <c r="L7" t="s">
        <v>200</v>
      </c>
      <c r="M7" s="87" t="s">
        <v>66</v>
      </c>
      <c r="N7" t="s">
        <v>201</v>
      </c>
      <c r="O7" s="87" t="s">
        <v>66</v>
      </c>
      <c r="P7" t="s">
        <v>202</v>
      </c>
      <c r="Q7" s="87" t="s">
        <v>66</v>
      </c>
      <c r="R7" t="s">
        <v>203</v>
      </c>
      <c r="S7" s="87" t="s">
        <v>66</v>
      </c>
      <c r="T7" t="s">
        <v>204</v>
      </c>
      <c r="U7" s="87" t="s">
        <v>66</v>
      </c>
      <c r="V7" t="s">
        <v>205</v>
      </c>
    </row>
    <row r="8" spans="1:26" x14ac:dyDescent="0.25">
      <c r="A8" s="88" t="s">
        <v>30</v>
      </c>
      <c r="C8" s="87"/>
      <c r="E8" s="88" t="s">
        <v>36</v>
      </c>
      <c r="G8" s="87"/>
      <c r="I8" s="88" t="s">
        <v>39</v>
      </c>
      <c r="K8" s="87"/>
      <c r="M8" s="88" t="s">
        <v>43</v>
      </c>
      <c r="O8" s="87"/>
      <c r="Q8" s="88" t="s">
        <v>46</v>
      </c>
      <c r="S8" s="87"/>
      <c r="U8" s="87"/>
    </row>
    <row r="9" spans="1:26" x14ac:dyDescent="0.25">
      <c r="A9" s="87" t="s">
        <v>67</v>
      </c>
      <c r="B9" t="s">
        <v>206</v>
      </c>
      <c r="C9" s="87"/>
      <c r="E9" s="87" t="s">
        <v>67</v>
      </c>
      <c r="F9" t="s">
        <v>207</v>
      </c>
      <c r="G9" s="87"/>
      <c r="I9" s="87" t="s">
        <v>67</v>
      </c>
      <c r="J9" t="s">
        <v>208</v>
      </c>
      <c r="K9" s="87"/>
      <c r="M9" s="87" t="s">
        <v>67</v>
      </c>
      <c r="N9" t="s">
        <v>209</v>
      </c>
      <c r="O9" s="87"/>
      <c r="Q9" s="87" t="s">
        <v>67</v>
      </c>
      <c r="R9" t="s">
        <v>210</v>
      </c>
      <c r="S9" s="87"/>
      <c r="U9" s="87" t="s">
        <v>73</v>
      </c>
    </row>
    <row r="10" spans="1:26" x14ac:dyDescent="0.25">
      <c r="A10" s="87" t="s">
        <v>68</v>
      </c>
      <c r="B10" t="s">
        <v>211</v>
      </c>
      <c r="C10" s="87"/>
      <c r="E10" s="87" t="s">
        <v>68</v>
      </c>
      <c r="F10" t="s">
        <v>212</v>
      </c>
      <c r="G10" s="87"/>
      <c r="I10" s="87" t="s">
        <v>68</v>
      </c>
      <c r="J10" t="s">
        <v>213</v>
      </c>
      <c r="K10" s="87"/>
      <c r="M10" s="87" t="s">
        <v>68</v>
      </c>
      <c r="N10" t="s">
        <v>214</v>
      </c>
      <c r="O10" s="87"/>
      <c r="Q10" s="87" t="s">
        <v>68</v>
      </c>
      <c r="R10" t="s">
        <v>215</v>
      </c>
      <c r="S10" s="87"/>
      <c r="U10" s="87" t="s">
        <v>73</v>
      </c>
    </row>
    <row r="12" spans="1:26" ht="14.45" customHeight="1" x14ac:dyDescent="0.25">
      <c r="A12" s="206" t="s">
        <v>69</v>
      </c>
      <c r="B12" s="206"/>
      <c r="C12" s="207" t="s">
        <v>69</v>
      </c>
      <c r="D12" s="208"/>
      <c r="E12" s="206" t="s">
        <v>69</v>
      </c>
      <c r="F12" s="206"/>
      <c r="G12" s="206" t="s">
        <v>69</v>
      </c>
      <c r="H12" s="206"/>
      <c r="I12" s="206" t="s">
        <v>69</v>
      </c>
      <c r="J12" s="206"/>
      <c r="K12" s="206" t="s">
        <v>69</v>
      </c>
      <c r="L12" s="206"/>
      <c r="M12" s="206" t="s">
        <v>69</v>
      </c>
      <c r="N12" s="206"/>
      <c r="O12" s="206" t="s">
        <v>69</v>
      </c>
      <c r="P12" s="206"/>
      <c r="Q12" s="206" t="s">
        <v>69</v>
      </c>
      <c r="R12" s="206"/>
      <c r="S12" s="206" t="s">
        <v>69</v>
      </c>
      <c r="T12" s="206"/>
      <c r="U12" s="206" t="s">
        <v>69</v>
      </c>
      <c r="V12" s="206"/>
    </row>
    <row r="13" spans="1:26" ht="14.45" customHeight="1" x14ac:dyDescent="0.25">
      <c r="A13" s="84" t="s">
        <v>19</v>
      </c>
      <c r="B13" s="84"/>
      <c r="C13" s="84" t="s">
        <v>24</v>
      </c>
      <c r="D13" s="84"/>
      <c r="E13" s="84" t="s">
        <v>27</v>
      </c>
      <c r="F13" s="84"/>
      <c r="G13" s="84" t="s">
        <v>32</v>
      </c>
      <c r="H13" s="84"/>
      <c r="I13" s="84" t="s">
        <v>37</v>
      </c>
      <c r="J13" s="84"/>
      <c r="K13" s="84" t="s">
        <v>40</v>
      </c>
      <c r="L13" s="84"/>
      <c r="M13" s="84" t="s">
        <v>34</v>
      </c>
      <c r="N13" s="84"/>
      <c r="O13" s="84" t="s">
        <v>18</v>
      </c>
      <c r="P13" s="84"/>
      <c r="Q13" s="84" t="s">
        <v>20</v>
      </c>
      <c r="R13" s="84"/>
      <c r="S13" s="84" t="s">
        <v>23</v>
      </c>
      <c r="T13" s="84"/>
      <c r="U13" s="84" t="s">
        <v>28</v>
      </c>
      <c r="V13" s="84"/>
    </row>
    <row r="14" spans="1:26" x14ac:dyDescent="0.25">
      <c r="A14" s="85" t="s">
        <v>65</v>
      </c>
      <c r="B14" t="s">
        <v>216</v>
      </c>
      <c r="C14" s="85" t="s">
        <v>65</v>
      </c>
      <c r="D14" t="s">
        <v>217</v>
      </c>
      <c r="E14" s="85" t="s">
        <v>65</v>
      </c>
      <c r="F14" t="s">
        <v>218</v>
      </c>
      <c r="G14" s="85" t="s">
        <v>65</v>
      </c>
      <c r="H14" t="s">
        <v>219</v>
      </c>
      <c r="I14" s="85" t="s">
        <v>65</v>
      </c>
      <c r="J14" t="s">
        <v>220</v>
      </c>
      <c r="K14" s="85" t="s">
        <v>65</v>
      </c>
      <c r="L14" t="s">
        <v>221</v>
      </c>
      <c r="M14" s="85" t="s">
        <v>65</v>
      </c>
      <c r="N14" t="s">
        <v>222</v>
      </c>
      <c r="O14" s="85" t="s">
        <v>65</v>
      </c>
      <c r="P14" t="s">
        <v>223</v>
      </c>
      <c r="Q14" s="85" t="s">
        <v>65</v>
      </c>
      <c r="R14" t="s">
        <v>224</v>
      </c>
      <c r="S14" s="85" t="s">
        <v>65</v>
      </c>
      <c r="T14" t="s">
        <v>225</v>
      </c>
      <c r="U14" s="85" t="s">
        <v>65</v>
      </c>
      <c r="V14" t="s">
        <v>226</v>
      </c>
    </row>
    <row r="15" spans="1:26" x14ac:dyDescent="0.25">
      <c r="A15" s="87" t="s">
        <v>66</v>
      </c>
      <c r="B15" t="s">
        <v>227</v>
      </c>
      <c r="C15" s="87" t="s">
        <v>66</v>
      </c>
      <c r="D15" t="s">
        <v>228</v>
      </c>
      <c r="E15" s="87" t="s">
        <v>66</v>
      </c>
      <c r="F15" t="s">
        <v>229</v>
      </c>
      <c r="G15" s="87" t="s">
        <v>66</v>
      </c>
      <c r="H15" t="s">
        <v>230</v>
      </c>
      <c r="I15" s="87" t="s">
        <v>66</v>
      </c>
      <c r="J15" t="s">
        <v>231</v>
      </c>
      <c r="K15" s="87" t="s">
        <v>66</v>
      </c>
      <c r="L15" t="s">
        <v>232</v>
      </c>
      <c r="M15" s="87" t="s">
        <v>66</v>
      </c>
      <c r="N15" t="s">
        <v>233</v>
      </c>
      <c r="O15" s="87" t="s">
        <v>66</v>
      </c>
      <c r="P15" t="s">
        <v>234</v>
      </c>
      <c r="Q15" s="87" t="s">
        <v>66</v>
      </c>
      <c r="R15" t="s">
        <v>235</v>
      </c>
      <c r="S15" s="87" t="s">
        <v>66</v>
      </c>
      <c r="T15" t="s">
        <v>236</v>
      </c>
      <c r="U15" s="87" t="s">
        <v>66</v>
      </c>
      <c r="V15" t="s">
        <v>237</v>
      </c>
    </row>
    <row r="16" spans="1:26" x14ac:dyDescent="0.25">
      <c r="A16" s="88" t="s">
        <v>33</v>
      </c>
      <c r="C16" s="87"/>
      <c r="E16" s="88" t="s">
        <v>38</v>
      </c>
      <c r="G16" s="87"/>
      <c r="I16" s="88" t="s">
        <v>41</v>
      </c>
      <c r="K16" s="87"/>
      <c r="M16" s="88" t="s">
        <v>44</v>
      </c>
      <c r="O16" s="87"/>
      <c r="Q16" s="88" t="s">
        <v>47</v>
      </c>
      <c r="S16" s="87"/>
      <c r="U16" s="87"/>
    </row>
    <row r="17" spans="1:21" x14ac:dyDescent="0.25">
      <c r="A17" s="87" t="s">
        <v>67</v>
      </c>
      <c r="B17" t="s">
        <v>238</v>
      </c>
      <c r="C17" s="87" t="s">
        <v>73</v>
      </c>
      <c r="E17" s="87" t="s">
        <v>67</v>
      </c>
      <c r="F17" t="s">
        <v>239</v>
      </c>
      <c r="G17" s="87" t="s">
        <v>73</v>
      </c>
      <c r="I17" s="87" t="s">
        <v>67</v>
      </c>
      <c r="J17" t="s">
        <v>240</v>
      </c>
      <c r="K17" s="87" t="s">
        <v>73</v>
      </c>
      <c r="M17" s="87" t="s">
        <v>67</v>
      </c>
      <c r="N17" t="s">
        <v>241</v>
      </c>
      <c r="O17" s="87" t="s">
        <v>73</v>
      </c>
      <c r="Q17" s="87" t="s">
        <v>67</v>
      </c>
      <c r="R17" t="s">
        <v>242</v>
      </c>
      <c r="S17" s="87" t="s">
        <v>73</v>
      </c>
      <c r="U17" s="87" t="s">
        <v>73</v>
      </c>
    </row>
    <row r="18" spans="1:21" x14ac:dyDescent="0.25">
      <c r="A18" s="87" t="s">
        <v>68</v>
      </c>
      <c r="B18" t="s">
        <v>243</v>
      </c>
      <c r="C18" s="87" t="s">
        <v>73</v>
      </c>
      <c r="E18" s="87" t="s">
        <v>68</v>
      </c>
      <c r="F18" t="s">
        <v>244</v>
      </c>
      <c r="G18" s="87" t="s">
        <v>73</v>
      </c>
      <c r="I18" s="87" t="s">
        <v>68</v>
      </c>
      <c r="J18" t="s">
        <v>245</v>
      </c>
      <c r="K18" s="87" t="s">
        <v>73</v>
      </c>
      <c r="M18" s="87" t="s">
        <v>68</v>
      </c>
      <c r="N18" t="s">
        <v>246</v>
      </c>
      <c r="O18" s="87" t="s">
        <v>73</v>
      </c>
      <c r="Q18" s="87" t="s">
        <v>68</v>
      </c>
      <c r="R18" t="s">
        <v>247</v>
      </c>
      <c r="S18" s="87" t="s">
        <v>73</v>
      </c>
      <c r="U18" s="87" t="s">
        <v>73</v>
      </c>
    </row>
  </sheetData>
  <mergeCells count="34">
    <mergeCell ref="A12:B12"/>
    <mergeCell ref="C12:D12"/>
    <mergeCell ref="E12:F12"/>
    <mergeCell ref="G12:H12"/>
    <mergeCell ref="A1:V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4:B4"/>
    <mergeCell ref="C4:D4"/>
    <mergeCell ref="E4:F4"/>
    <mergeCell ref="G4:H4"/>
    <mergeCell ref="I4:J4"/>
    <mergeCell ref="U4:V4"/>
    <mergeCell ref="I12:J12"/>
    <mergeCell ref="O12:P12"/>
    <mergeCell ref="Q12:R12"/>
    <mergeCell ref="S12:T12"/>
    <mergeCell ref="U12:V12"/>
    <mergeCell ref="K12:L12"/>
    <mergeCell ref="M12:N12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PAYMENTS</vt:lpstr>
      <vt:lpstr> TEAM LINE UP - STAGE ONE</vt:lpstr>
      <vt:lpstr>STAGE ONE LEADERBOARD</vt:lpstr>
      <vt:lpstr> TEAM LINE UP - FINAL</vt:lpstr>
      <vt:lpstr>FINAL LEADERBOARD</vt:lpstr>
      <vt:lpstr>HANDICAP FORMUAL</vt:lpstr>
      <vt:lpstr>LANE DRAW EASTER DOUBLES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and Tahnee Ridley</dc:creator>
  <cp:keywords/>
  <dc:description/>
  <cp:lastModifiedBy>Nathan and Tahnee Ridley</cp:lastModifiedBy>
  <cp:revision/>
  <cp:lastPrinted>2021-04-05T03:28:26Z</cp:lastPrinted>
  <dcterms:created xsi:type="dcterms:W3CDTF">2021-01-07T11:49:41Z</dcterms:created>
  <dcterms:modified xsi:type="dcterms:W3CDTF">2021-04-08T05:27:16Z</dcterms:modified>
  <cp:category/>
  <cp:contentStatus/>
</cp:coreProperties>
</file>